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репроводительная ведомость" sheetId="1" r:id="rId1"/>
    <sheet name="Оборотная сторона" sheetId="2" r:id="rId2"/>
    <sheet name="Накладная" sheetId="3" r:id="rId3"/>
    <sheet name="Оборотная сторона к накладной" sheetId="4" r:id="rId4"/>
    <sheet name="Копия ведомости" sheetId="5" r:id="rId5"/>
    <sheet name="Оборотная сторона 3" sheetId="6" r:id="rId6"/>
  </sheets>
  <definedNames>
    <definedName name="_xlnm.Print_Area" localSheetId="4">'Копия ведомости'!$C$3:$AL$43</definedName>
    <definedName name="_xlnm.Print_Area" localSheetId="2">'Накладная'!$C$3:$AL$40</definedName>
    <definedName name="_xlnm.Print_Area" localSheetId="1">'Оборотная сторона'!$C$3:$AL$69</definedName>
    <definedName name="_xlnm.Print_Area" localSheetId="5">'Оборотная сторона 3'!$C$3:$D$17</definedName>
    <definedName name="_xlnm.Print_Area" localSheetId="3">'Оборотная сторона к накладной'!$C$3:$AL$69</definedName>
    <definedName name="_xlnm.Print_Area" localSheetId="0">'Препроводительная ведомость'!$C$3:$AL$47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AL3" authorId="0">
      <text>
        <r>
          <rPr>
            <b/>
            <sz val="8"/>
            <rFont val="Tahoma"/>
            <family val="2"/>
          </rPr>
          <t>с изменениями, внесенными постановлением Правления Национального банка Республики Беларусь от 27 мая 2019 г. № 228</t>
        </r>
      </text>
    </comment>
  </commentList>
</comments>
</file>

<file path=xl/sharedStrings.xml><?xml version="1.0" encoding="utf-8"?>
<sst xmlns="http://schemas.openxmlformats.org/spreadsheetml/2006/main" count="183" uniqueCount="81">
  <si>
    <t>Приложение 17</t>
  </si>
  <si>
    <t>к Инструкции по организации</t>
  </si>
  <si>
    <t>кассовой работы в банках и</t>
  </si>
  <si>
    <t>небанковских кредитно-финансовых</t>
  </si>
  <si>
    <t>21.12.2006 № 211</t>
  </si>
  <si>
    <t>0402090005</t>
  </si>
  <si>
    <t>1-й экз.</t>
  </si>
  <si>
    <t>ПРЕПРОВОДИТЕЛЬНАЯ ВЕДОМОСТЬ</t>
  </si>
  <si>
    <t xml:space="preserve">к сумке с денежной выручкой № </t>
  </si>
  <si>
    <t>г.</t>
  </si>
  <si>
    <t>СУММА</t>
  </si>
  <si>
    <t>От (кого)</t>
  </si>
  <si>
    <t>ДЕБЕТ</t>
  </si>
  <si>
    <t xml:space="preserve">Счет № </t>
  </si>
  <si>
    <t>Общая</t>
  </si>
  <si>
    <t>Получатель</t>
  </si>
  <si>
    <t>наличными</t>
  </si>
  <si>
    <t>Для зачисления на счет</t>
  </si>
  <si>
    <t>Банк получателя</t>
  </si>
  <si>
    <t xml:space="preserve">Сумма прописью </t>
  </si>
  <si>
    <t>коп.</t>
  </si>
  <si>
    <t xml:space="preserve">руб. </t>
  </si>
  <si>
    <t>Код отчетности</t>
  </si>
  <si>
    <t>сумма</t>
  </si>
  <si>
    <t>код</t>
  </si>
  <si>
    <t>Руководитель организации (индивидуальный предприниматель)</t>
  </si>
  <si>
    <t>Кассир</t>
  </si>
  <si>
    <t>Указанная выше сумма принята полностью</t>
  </si>
  <si>
    <t>Контролер</t>
  </si>
  <si>
    <t xml:space="preserve">АКТ </t>
  </si>
  <si>
    <t>Назначение
платежа</t>
  </si>
  <si>
    <t xml:space="preserve">При вскрытии сумки и пересчете вложений оказалось: </t>
  </si>
  <si>
    <t>наличными (руб.)</t>
  </si>
  <si>
    <t xml:space="preserve">недостача </t>
  </si>
  <si>
    <t>излишек (руб.)</t>
  </si>
  <si>
    <t xml:space="preserve">неплатежных </t>
  </si>
  <si>
    <t>и сомнительных (руб.)</t>
  </si>
  <si>
    <t xml:space="preserve">Представитель клиента </t>
  </si>
  <si>
    <t>Оборотная сторона 1-го экземпляра</t>
  </si>
  <si>
    <t>Опись сдаваемых наличных денег по номиналам банкнот и монет</t>
  </si>
  <si>
    <t>Номинал</t>
  </si>
  <si>
    <t>Количество</t>
  </si>
  <si>
    <t>Сумма</t>
  </si>
  <si>
    <t>Итого</t>
  </si>
  <si>
    <t>Всего</t>
  </si>
  <si>
    <t>НАКЛАДНАЯ</t>
  </si>
  <si>
    <t>2-й экз.</t>
  </si>
  <si>
    <t>к сумке с денежной выручкой №</t>
  </si>
  <si>
    <t>КРЕДИТ</t>
  </si>
  <si>
    <t>Оборотная сторона 2-го экземпляра</t>
  </si>
  <si>
    <t>3-й экз</t>
  </si>
  <si>
    <t>Копия препроводительной ведомости</t>
  </si>
  <si>
    <t>РАСПИСКА</t>
  </si>
  <si>
    <t>Опломбированную сумку №</t>
  </si>
  <si>
    <t>инкассатор.</t>
  </si>
  <si>
    <t>без пересчета вложенных в нее наличных денег принял</t>
  </si>
  <si>
    <t>Инкассатор</t>
  </si>
  <si>
    <t>(подпись (разборчивая)</t>
  </si>
  <si>
    <t xml:space="preserve">Печать службы инкассации </t>
  </si>
  <si>
    <t>с обозначением номера маршрута</t>
  </si>
  <si>
    <t>Оборотная сторона 3-го экземпляра</t>
  </si>
  <si>
    <t>К СВЕДЕНИЮ КЛИЕНТА</t>
  </si>
  <si>
    <t xml:space="preserve"> </t>
  </si>
  <si>
    <t xml:space="preserve">    Денежная выручка вкладывается в сумку (мешок) для сдачи в банк. </t>
  </si>
  <si>
    <t xml:space="preserve">    Денежная выручка подбирается по достоинствам. Оттиск пломбира должен быть четким.</t>
  </si>
  <si>
    <t xml:space="preserve">    При сдаче сумки с денежной выручкой инкассатору требуйте от него: </t>
  </si>
  <si>
    <t xml:space="preserve">    предъявления удостоверения личности инкассатора, доверенности на инкассацию денежной выручки и явочной карточки, заверенной печатью; </t>
  </si>
  <si>
    <t xml:space="preserve">    выдачи порожней сумки, закрепленной за организацией (индивидуальным предпринимателем), взамен сумки с денежной выручкой; </t>
  </si>
  <si>
    <t xml:space="preserve">    расписки на копии препроводительной ведомости и наложения на нее четкого оттиска печати в получении опломбированной сумки. </t>
  </si>
  <si>
    <t xml:space="preserve">    Бережно обращайтесь с сумкой. </t>
  </si>
  <si>
    <t xml:space="preserve">    Данный экземпляр остается у организации (индивидуального предпринимателя) в качестве квитанции в приеме сумки.</t>
  </si>
  <si>
    <t>Ноль</t>
  </si>
  <si>
    <t>ноль для копеек</t>
  </si>
  <si>
    <t xml:space="preserve"> копейка</t>
  </si>
  <si>
    <t xml:space="preserve"> белорусский рубль </t>
  </si>
  <si>
    <t xml:space="preserve"> копейки</t>
  </si>
  <si>
    <t xml:space="preserve"> белорусских рубля </t>
  </si>
  <si>
    <t xml:space="preserve"> копеек</t>
  </si>
  <si>
    <t xml:space="preserve"> белорусских рублей </t>
  </si>
  <si>
    <t>Форма действует с 13.06.2019 года</t>
  </si>
  <si>
    <t>организациях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</si>
</sst>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_(#,##0.00_);_(\-#,##0.00_);_(??&quot;-&quot;_);_(@_)"/>
  </numFmts>
  <fonts count="47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0.5"/>
      <color indexed="43"/>
      <name val="Times New Roman"/>
      <family val="1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 wrapText="1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justify" vertical="center"/>
      <protection hidden="1"/>
    </xf>
    <xf numFmtId="0" fontId="7" fillId="32" borderId="0" xfId="0" applyFont="1" applyFill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/>
      <protection/>
    </xf>
    <xf numFmtId="2" fontId="11" fillId="34" borderId="0" xfId="0" applyNumberFormat="1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/>
      <protection/>
    </xf>
    <xf numFmtId="4" fontId="11" fillId="34" borderId="0" xfId="0" applyNumberFormat="1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11" fillId="34" borderId="0" xfId="53" applyFont="1" applyFill="1" applyBorder="1" applyAlignment="1" applyProtection="1">
      <alignment horizontal="right" vertical="top"/>
      <protection/>
    </xf>
    <xf numFmtId="0" fontId="11" fillId="34" borderId="0" xfId="53" applyFont="1" applyFill="1" applyBorder="1" applyAlignment="1" applyProtection="1">
      <alignment vertical="top"/>
      <protection/>
    </xf>
    <xf numFmtId="0" fontId="11" fillId="34" borderId="0" xfId="53" applyFont="1" applyFill="1" applyBorder="1" applyAlignment="1" applyProtection="1">
      <alignment horizontal="right" vertical="center"/>
      <protection/>
    </xf>
    <xf numFmtId="0" fontId="11" fillId="34" borderId="0" xfId="53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26" xfId="0" applyFont="1" applyFill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87" fontId="1" fillId="33" borderId="19" xfId="0" applyNumberFormat="1" applyFont="1" applyFill="1" applyBorder="1" applyAlignment="1" applyProtection="1">
      <alignment horizontal="center" vertical="top" wrapText="1"/>
      <protection hidden="1"/>
    </xf>
    <xf numFmtId="187" fontId="1" fillId="33" borderId="20" xfId="0" applyNumberFormat="1" applyFont="1" applyFill="1" applyBorder="1" applyAlignment="1" applyProtection="1">
      <alignment horizontal="center" vertical="top" wrapText="1"/>
      <protection hidden="1"/>
    </xf>
    <xf numFmtId="187" fontId="1" fillId="33" borderId="25" xfId="0" applyNumberFormat="1" applyFont="1" applyFill="1" applyBorder="1" applyAlignment="1" applyProtection="1">
      <alignment horizontal="center" vertical="top" wrapText="1"/>
      <protection hidden="1"/>
    </xf>
    <xf numFmtId="187" fontId="1" fillId="33" borderId="27" xfId="0" applyNumberFormat="1" applyFont="1" applyFill="1" applyBorder="1" applyAlignment="1" applyProtection="1">
      <alignment horizontal="center" vertical="top" wrapText="1"/>
      <protection hidden="1"/>
    </xf>
    <xf numFmtId="187" fontId="1" fillId="33" borderId="0" xfId="0" applyNumberFormat="1" applyFont="1" applyFill="1" applyBorder="1" applyAlignment="1" applyProtection="1">
      <alignment horizontal="center" vertical="top" wrapText="1"/>
      <protection hidden="1"/>
    </xf>
    <xf numFmtId="187" fontId="1" fillId="33" borderId="23" xfId="0" applyNumberFormat="1" applyFont="1" applyFill="1" applyBorder="1" applyAlignment="1" applyProtection="1">
      <alignment horizontal="center" vertical="top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3" borderId="26" xfId="0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top"/>
      <protection hidden="1"/>
    </xf>
    <xf numFmtId="0" fontId="3" fillId="33" borderId="25" xfId="0" applyFont="1" applyFill="1" applyBorder="1" applyAlignment="1" applyProtection="1">
      <alignment horizontal="center" vertical="top"/>
      <protection hidden="1"/>
    </xf>
    <xf numFmtId="0" fontId="1" fillId="33" borderId="22" xfId="0" applyFont="1" applyFill="1" applyBorder="1" applyAlignment="1" applyProtection="1">
      <alignment horizontal="left" vertical="center"/>
      <protection hidden="1"/>
    </xf>
    <xf numFmtId="0" fontId="1" fillId="35" borderId="22" xfId="0" applyFont="1" applyFill="1" applyBorder="1" applyAlignment="1" applyProtection="1">
      <alignment horizontal="left" vertical="center"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26" xfId="0" applyFont="1" applyFill="1" applyBorder="1" applyAlignment="1" applyProtection="1">
      <alignment horizontal="left" vertical="center" wrapText="1"/>
      <protection hidden="1"/>
    </xf>
    <xf numFmtId="0" fontId="11" fillId="34" borderId="0" xfId="0" applyFont="1" applyFill="1" applyBorder="1" applyAlignment="1" applyProtection="1">
      <alignment horizontal="right"/>
      <protection/>
    </xf>
    <xf numFmtId="187" fontId="1" fillId="33" borderId="29" xfId="0" applyNumberFormat="1" applyFont="1" applyFill="1" applyBorder="1" applyAlignment="1" applyProtection="1">
      <alignment horizontal="center" vertical="center"/>
      <protection hidden="1"/>
    </xf>
    <xf numFmtId="0" fontId="3" fillId="34" borderId="30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187" fontId="1" fillId="33" borderId="31" xfId="0" applyNumberFormat="1" applyFont="1" applyFill="1" applyBorder="1" applyAlignment="1" applyProtection="1">
      <alignment horizontal="center" vertical="center"/>
      <protection hidden="1"/>
    </xf>
    <xf numFmtId="0" fontId="1" fillId="33" borderId="29" xfId="0" applyNumberFormat="1" applyFont="1" applyFill="1" applyBorder="1" applyAlignment="1" applyProtection="1">
      <alignment horizontal="center" vertical="center"/>
      <protection hidden="1"/>
    </xf>
    <xf numFmtId="0" fontId="1" fillId="33" borderId="31" xfId="0" applyNumberFormat="1" applyFont="1" applyFill="1" applyBorder="1" applyAlignment="1" applyProtection="1">
      <alignment horizontal="center" vertical="center"/>
      <protection hidden="1"/>
    </xf>
    <xf numFmtId="187" fontId="1" fillId="33" borderId="32" xfId="0" applyNumberFormat="1" applyFont="1" applyFill="1" applyBorder="1" applyAlignment="1" applyProtection="1">
      <alignment horizontal="center" vertical="center"/>
      <protection hidden="1"/>
    </xf>
    <xf numFmtId="0" fontId="1" fillId="33" borderId="28" xfId="0" applyNumberFormat="1" applyFont="1" applyFill="1" applyBorder="1" applyAlignment="1" applyProtection="1">
      <alignment horizontal="left" vertical="center"/>
      <protection hidden="1"/>
    </xf>
    <xf numFmtId="0" fontId="1" fillId="33" borderId="22" xfId="0" applyNumberFormat="1" applyFont="1" applyFill="1" applyBorder="1" applyAlignment="1" applyProtection="1">
      <alignment horizontal="left" vertical="center"/>
      <protection hidden="1"/>
    </xf>
    <xf numFmtId="0" fontId="1" fillId="33" borderId="24" xfId="0" applyNumberFormat="1" applyFont="1" applyFill="1" applyBorder="1" applyAlignment="1" applyProtection="1">
      <alignment horizontal="left" vertical="center"/>
      <protection hidden="1"/>
    </xf>
    <xf numFmtId="187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33" borderId="32" xfId="0" applyNumberFormat="1" applyFont="1" applyFill="1" applyBorder="1" applyAlignment="1" applyProtection="1">
      <alignment horizontal="center" vertical="center"/>
      <protection hidden="1"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Z135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42" width="2.75390625" style="1" customWidth="1"/>
    <col min="43" max="16384" width="2.75390625" style="1" customWidth="1"/>
  </cols>
  <sheetData>
    <row r="1" spans="2:40" s="18" customFormat="1" ht="17.25" customHeight="1" thickBot="1"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39" ht="12" customHeight="1"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6"/>
      <c r="AB3" s="16"/>
      <c r="AC3" s="7"/>
      <c r="AD3" s="7"/>
      <c r="AE3" s="7"/>
      <c r="AF3" s="7"/>
      <c r="AG3" s="7"/>
      <c r="AH3" s="7"/>
      <c r="AI3" s="7"/>
      <c r="AJ3" s="7"/>
      <c r="AK3" s="7"/>
      <c r="AL3" s="25" t="s">
        <v>0</v>
      </c>
      <c r="AM3" s="8"/>
    </row>
    <row r="4" spans="2:39" ht="9.75" customHeight="1">
      <c r="B4" s="6"/>
      <c r="C4" s="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0"/>
      <c r="P4" s="20"/>
      <c r="Q4" s="20"/>
      <c r="R4" s="20"/>
      <c r="S4" s="20"/>
      <c r="T4" s="20"/>
      <c r="U4" s="20"/>
      <c r="V4" s="20"/>
      <c r="W4" s="20"/>
      <c r="X4" s="20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1</v>
      </c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 t="s">
        <v>2</v>
      </c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 t="s">
        <v>3</v>
      </c>
      <c r="AM6" s="8"/>
    </row>
    <row r="7" spans="2:39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1"/>
      <c r="AD7" s="21"/>
      <c r="AE7" s="21"/>
      <c r="AF7" s="21"/>
      <c r="AG7" s="21"/>
      <c r="AH7" s="21"/>
      <c r="AI7" s="21"/>
      <c r="AJ7" s="21"/>
      <c r="AK7" s="21"/>
      <c r="AL7" s="22" t="s">
        <v>80</v>
      </c>
      <c r="AM7" s="8"/>
    </row>
    <row r="8" spans="2:39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 t="s">
        <v>4</v>
      </c>
      <c r="AM8" s="8"/>
    </row>
    <row r="9" spans="2:39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  <c r="AM9" s="8"/>
    </row>
    <row r="10" spans="2:39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 t="s">
        <v>5</v>
      </c>
      <c r="AM10" s="8"/>
    </row>
    <row r="11" spans="2:39" ht="12" customHeight="1">
      <c r="B11" s="6"/>
      <c r="C11" s="7" t="s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"/>
      <c r="AF11" s="11"/>
      <c r="AG11" s="11"/>
      <c r="AH11" s="11"/>
      <c r="AI11" s="21"/>
      <c r="AJ11" s="21"/>
      <c r="AK11" s="21"/>
      <c r="AL11" s="21"/>
      <c r="AM11" s="8"/>
    </row>
    <row r="12" spans="2:39" ht="12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6"/>
      <c r="AM12" s="8"/>
    </row>
    <row r="13" spans="2:39" ht="12" customHeight="1">
      <c r="B13" s="6"/>
      <c r="C13" s="56" t="s">
        <v>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8"/>
    </row>
    <row r="14" spans="2:39" ht="12" customHeight="1">
      <c r="B14" s="6"/>
      <c r="C14" s="57" t="s">
        <v>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58"/>
      <c r="Z14" s="5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8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6"/>
      <c r="Q15" s="7"/>
      <c r="R15" s="59"/>
      <c r="S15" s="59"/>
      <c r="T15" s="59"/>
      <c r="U15" s="59"/>
      <c r="V15" s="7"/>
      <c r="W15" s="59"/>
      <c r="X15" s="59"/>
      <c r="Y15" s="7" t="s">
        <v>9</v>
      </c>
      <c r="Z15" s="7"/>
      <c r="AA15" s="7"/>
      <c r="AB15" s="7"/>
      <c r="AC15" s="7"/>
      <c r="AD15" s="7"/>
      <c r="AE15" s="17"/>
      <c r="AF15" s="17"/>
      <c r="AG15" s="17"/>
      <c r="AH15" s="17"/>
      <c r="AI15" s="17"/>
      <c r="AJ15" s="17"/>
      <c r="AK15" s="17"/>
      <c r="AL15" s="17"/>
      <c r="AM15" s="8"/>
    </row>
    <row r="16" spans="2:39" ht="12" customHeight="1">
      <c r="B16" s="6"/>
      <c r="C16" s="16"/>
      <c r="D16" s="11"/>
      <c r="E16" s="7"/>
      <c r="F16" s="7"/>
      <c r="G16" s="7"/>
      <c r="H16" s="7"/>
      <c r="I16" s="7"/>
      <c r="J16" s="7"/>
      <c r="K16" s="7"/>
      <c r="L16" s="1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</row>
    <row r="17" spans="2:52" s="2" customFormat="1" ht="12" customHeight="1"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59" t="s">
        <v>12</v>
      </c>
      <c r="Y17" s="59"/>
      <c r="Z17" s="59"/>
      <c r="AA17" s="59"/>
      <c r="AB17" s="59"/>
      <c r="AC17" s="59"/>
      <c r="AD17" s="59"/>
      <c r="AE17" s="59"/>
      <c r="AF17" s="60" t="s">
        <v>10</v>
      </c>
      <c r="AG17" s="60"/>
      <c r="AH17" s="60"/>
      <c r="AI17" s="60"/>
      <c r="AJ17" s="60"/>
      <c r="AK17" s="60"/>
      <c r="AL17" s="60"/>
      <c r="AM17" s="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s="2" customFormat="1" ht="12" customHeight="1">
      <c r="B18" s="9"/>
      <c r="C18" s="7" t="s">
        <v>11</v>
      </c>
      <c r="D18" s="7"/>
      <c r="E18" s="7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7"/>
      <c r="X18" s="28"/>
      <c r="Y18" s="29"/>
      <c r="Z18" s="29"/>
      <c r="AA18" s="61"/>
      <c r="AB18" s="61"/>
      <c r="AC18" s="61"/>
      <c r="AD18" s="61"/>
      <c r="AE18" s="62"/>
      <c r="AF18" s="77"/>
      <c r="AG18" s="78"/>
      <c r="AH18" s="78"/>
      <c r="AI18" s="78"/>
      <c r="AJ18" s="78"/>
      <c r="AK18" s="78"/>
      <c r="AL18" s="79"/>
      <c r="AM18" s="8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s="2" customFormat="1" ht="12" customHeight="1">
      <c r="B19" s="9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  <c r="X19" s="30" t="s">
        <v>13</v>
      </c>
      <c r="Y19" s="31"/>
      <c r="Z19" s="31"/>
      <c r="AA19" s="63"/>
      <c r="AB19" s="63"/>
      <c r="AC19" s="63"/>
      <c r="AD19" s="63"/>
      <c r="AE19" s="64"/>
      <c r="AF19" s="80"/>
      <c r="AG19" s="81"/>
      <c r="AH19" s="81"/>
      <c r="AI19" s="81"/>
      <c r="AJ19" s="81"/>
      <c r="AK19" s="81"/>
      <c r="AL19" s="82"/>
      <c r="AM19" s="8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s="2" customFormat="1" ht="12" customHeight="1">
      <c r="B20" s="9"/>
      <c r="C20" s="7" t="s">
        <v>15</v>
      </c>
      <c r="D20" s="7"/>
      <c r="E20" s="7"/>
      <c r="F20" s="7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7"/>
      <c r="X20" s="7"/>
      <c r="Y20" s="7"/>
      <c r="Z20" s="17"/>
      <c r="AA20" s="19"/>
      <c r="AB20" s="19"/>
      <c r="AC20" s="19"/>
      <c r="AD20" s="19"/>
      <c r="AE20" s="19"/>
      <c r="AF20" s="80"/>
      <c r="AG20" s="81"/>
      <c r="AH20" s="81"/>
      <c r="AI20" s="81"/>
      <c r="AJ20" s="81"/>
      <c r="AK20" s="81"/>
      <c r="AL20" s="82"/>
      <c r="AM20" s="8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s="2" customFormat="1" ht="12" customHeight="1">
      <c r="B21" s="9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59" t="s">
        <v>48</v>
      </c>
      <c r="Y21" s="59"/>
      <c r="Z21" s="59"/>
      <c r="AA21" s="59"/>
      <c r="AB21" s="59"/>
      <c r="AC21" s="59"/>
      <c r="AD21" s="59"/>
      <c r="AE21" s="59"/>
      <c r="AF21" s="80"/>
      <c r="AG21" s="81"/>
      <c r="AH21" s="81"/>
      <c r="AI21" s="81"/>
      <c r="AJ21" s="81"/>
      <c r="AK21" s="81"/>
      <c r="AL21" s="82"/>
      <c r="AM21" s="8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s="2" customFormat="1" ht="12" customHeight="1">
      <c r="B22" s="9"/>
      <c r="C22" s="87" t="s">
        <v>16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  <c r="X22" s="28"/>
      <c r="Y22" s="29"/>
      <c r="Z22" s="29"/>
      <c r="AA22" s="61"/>
      <c r="AB22" s="61"/>
      <c r="AC22" s="61"/>
      <c r="AD22" s="61"/>
      <c r="AE22" s="62"/>
      <c r="AF22" s="80"/>
      <c r="AG22" s="81"/>
      <c r="AH22" s="81"/>
      <c r="AI22" s="81"/>
      <c r="AJ22" s="81"/>
      <c r="AK22" s="81"/>
      <c r="AL22" s="82"/>
      <c r="AM22" s="8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s="2" customFormat="1" ht="12" customHeight="1">
      <c r="B23" s="9"/>
      <c r="C23" s="31" t="s">
        <v>17</v>
      </c>
      <c r="D23" s="31"/>
      <c r="E23" s="31"/>
      <c r="F23" s="31"/>
      <c r="G23" s="31"/>
      <c r="H23" s="31"/>
      <c r="I23" s="31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30" t="s">
        <v>13</v>
      </c>
      <c r="Y23" s="31"/>
      <c r="Z23" s="31"/>
      <c r="AA23" s="63"/>
      <c r="AB23" s="63"/>
      <c r="AC23" s="63"/>
      <c r="AD23" s="63"/>
      <c r="AE23" s="64"/>
      <c r="AF23" s="80"/>
      <c r="AG23" s="81"/>
      <c r="AH23" s="81"/>
      <c r="AI23" s="81"/>
      <c r="AJ23" s="81"/>
      <c r="AK23" s="81"/>
      <c r="AL23" s="82"/>
      <c r="AM23" s="8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s="2" customFormat="1" ht="12" customHeight="1">
      <c r="B24" s="9"/>
      <c r="C24" s="34" t="s">
        <v>18</v>
      </c>
      <c r="D24" s="34"/>
      <c r="E24" s="34"/>
      <c r="F24" s="34"/>
      <c r="G24" s="34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65"/>
      <c r="Y24" s="66"/>
      <c r="Z24" s="66"/>
      <c r="AA24" s="66"/>
      <c r="AB24" s="66"/>
      <c r="AC24" s="66"/>
      <c r="AD24" s="66"/>
      <c r="AE24" s="67"/>
      <c r="AF24" s="80"/>
      <c r="AG24" s="81"/>
      <c r="AH24" s="81"/>
      <c r="AI24" s="81"/>
      <c r="AJ24" s="81"/>
      <c r="AK24" s="81"/>
      <c r="AL24" s="82"/>
      <c r="AM24" s="8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s="2" customFormat="1" ht="12" customHeight="1">
      <c r="B25" s="9"/>
      <c r="C25" s="34" t="s">
        <v>19</v>
      </c>
      <c r="D25" s="34"/>
      <c r="E25" s="34"/>
      <c r="F25" s="34"/>
      <c r="G25" s="34"/>
      <c r="H25" s="90">
        <f>AL76</f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68"/>
      <c r="Y25" s="69"/>
      <c r="Z25" s="69"/>
      <c r="AA25" s="69"/>
      <c r="AB25" s="69"/>
      <c r="AC25" s="69"/>
      <c r="AD25" s="69"/>
      <c r="AE25" s="70"/>
      <c r="AF25" s="60" t="s">
        <v>14</v>
      </c>
      <c r="AG25" s="60"/>
      <c r="AH25" s="60"/>
      <c r="AI25" s="60"/>
      <c r="AJ25" s="60"/>
      <c r="AK25" s="60"/>
      <c r="AL25" s="83"/>
      <c r="AM25" s="8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s="2" customFormat="1" ht="12" customHeight="1">
      <c r="B26" s="9"/>
      <c r="C26" s="90">
        <f>IF(AL74="","",AL70)</f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68"/>
      <c r="Y26" s="69"/>
      <c r="Z26" s="69"/>
      <c r="AA26" s="69"/>
      <c r="AB26" s="69"/>
      <c r="AC26" s="69"/>
      <c r="AD26" s="69"/>
      <c r="AE26" s="70"/>
      <c r="AF26" s="73" t="s">
        <v>22</v>
      </c>
      <c r="AG26" s="74"/>
      <c r="AH26" s="74"/>
      <c r="AI26" s="74"/>
      <c r="AJ26" s="74"/>
      <c r="AK26" s="74"/>
      <c r="AL26" s="74"/>
      <c r="AM26" s="8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2" customFormat="1" ht="12" customHeight="1">
      <c r="B27" s="9"/>
      <c r="C27" s="90">
        <f>AL68</f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86" t="s">
        <v>21</v>
      </c>
      <c r="T27" s="86"/>
      <c r="U27" s="91" t="str">
        <f>IF(AP78="","00",IF(AP78&lt;10,AQ78&amp;AP78,AP78))</f>
        <v>00</v>
      </c>
      <c r="V27" s="91"/>
      <c r="W27" s="7" t="s">
        <v>20</v>
      </c>
      <c r="X27" s="71"/>
      <c r="Y27" s="59"/>
      <c r="Z27" s="59"/>
      <c r="AA27" s="59"/>
      <c r="AB27" s="59"/>
      <c r="AC27" s="59"/>
      <c r="AD27" s="59"/>
      <c r="AE27" s="72"/>
      <c r="AF27" s="75" t="s">
        <v>23</v>
      </c>
      <c r="AG27" s="76"/>
      <c r="AH27" s="76"/>
      <c r="AI27" s="76"/>
      <c r="AJ27" s="76" t="s">
        <v>24</v>
      </c>
      <c r="AK27" s="76"/>
      <c r="AL27" s="76"/>
      <c r="AM27" s="8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s="2" customFormat="1" ht="12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7"/>
      <c r="AA28" s="19"/>
      <c r="AB28" s="19"/>
      <c r="AC28" s="19"/>
      <c r="AD28" s="19"/>
      <c r="AE28" s="19"/>
      <c r="AF28" s="92"/>
      <c r="AG28" s="93"/>
      <c r="AH28" s="93"/>
      <c r="AI28" s="94"/>
      <c r="AJ28" s="92"/>
      <c r="AK28" s="93"/>
      <c r="AL28" s="94"/>
      <c r="AM28" s="8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2:52" s="2" customFormat="1" ht="12" customHeight="1">
      <c r="B29" s="9"/>
      <c r="C29" s="7" t="s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19"/>
      <c r="AF29" s="92"/>
      <c r="AG29" s="93"/>
      <c r="AH29" s="93"/>
      <c r="AI29" s="94"/>
      <c r="AJ29" s="92"/>
      <c r="AK29" s="93"/>
      <c r="AL29" s="94"/>
      <c r="AM29" s="8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s="2" customFormat="1" ht="12" customHeight="1">
      <c r="B30" s="9"/>
      <c r="C30" s="7" t="s">
        <v>26</v>
      </c>
      <c r="D30" s="7"/>
      <c r="E30" s="59"/>
      <c r="F30" s="59"/>
      <c r="G30" s="59"/>
      <c r="H30" s="59"/>
      <c r="I30" s="59"/>
      <c r="J30" s="59"/>
      <c r="K30" s="5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7"/>
      <c r="AA30" s="19"/>
      <c r="AB30" s="19"/>
      <c r="AC30" s="19"/>
      <c r="AD30" s="19"/>
      <c r="AE30" s="19"/>
      <c r="AF30" s="73"/>
      <c r="AG30" s="74"/>
      <c r="AH30" s="74"/>
      <c r="AI30" s="95"/>
      <c r="AJ30" s="73"/>
      <c r="AK30" s="74"/>
      <c r="AL30" s="95"/>
      <c r="AM30" s="8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s="2" customFormat="1" ht="3" customHeight="1">
      <c r="B31" s="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27"/>
      <c r="AB31" s="27"/>
      <c r="AC31" s="27"/>
      <c r="AD31" s="27"/>
      <c r="AE31" s="27"/>
      <c r="AF31" s="96"/>
      <c r="AG31" s="60"/>
      <c r="AH31" s="60"/>
      <c r="AI31" s="83"/>
      <c r="AJ31" s="96"/>
      <c r="AK31" s="60"/>
      <c r="AL31" s="83"/>
      <c r="AM31" s="8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s="2" customFormat="1" ht="12" customHeight="1">
      <c r="B32" s="9"/>
      <c r="C32" s="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26</v>
      </c>
      <c r="U32" s="7"/>
      <c r="V32" s="7"/>
      <c r="W32" s="86"/>
      <c r="X32" s="86"/>
      <c r="Y32" s="86"/>
      <c r="Z32" s="86"/>
      <c r="AA32" s="86"/>
      <c r="AB32" s="86"/>
      <c r="AC32" s="86"/>
      <c r="AD32" s="86"/>
      <c r="AE32" s="19"/>
      <c r="AF32" s="92"/>
      <c r="AG32" s="93"/>
      <c r="AH32" s="93"/>
      <c r="AI32" s="94"/>
      <c r="AJ32" s="92"/>
      <c r="AK32" s="93"/>
      <c r="AL32" s="94"/>
      <c r="AM32" s="8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s="2" customFormat="1" ht="12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 t="s">
        <v>28</v>
      </c>
      <c r="U33" s="7"/>
      <c r="V33" s="7"/>
      <c r="W33" s="86"/>
      <c r="X33" s="86"/>
      <c r="Y33" s="86"/>
      <c r="Z33" s="86"/>
      <c r="AA33" s="86"/>
      <c r="AB33" s="86"/>
      <c r="AC33" s="86"/>
      <c r="AD33" s="86"/>
      <c r="AE33" s="19"/>
      <c r="AF33" s="92"/>
      <c r="AG33" s="93"/>
      <c r="AH33" s="93"/>
      <c r="AI33" s="94"/>
      <c r="AJ33" s="92"/>
      <c r="AK33" s="93"/>
      <c r="AL33" s="94"/>
      <c r="AM33" s="8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s="2" customFormat="1" ht="12" customHeight="1">
      <c r="B34" s="9"/>
      <c r="C34" s="97" t="s">
        <v>29</v>
      </c>
      <c r="D34" s="97"/>
      <c r="E34" s="97"/>
      <c r="F34" s="97"/>
      <c r="G34" s="97"/>
      <c r="H34" s="26"/>
      <c r="I34" s="7"/>
      <c r="J34" s="59"/>
      <c r="K34" s="59"/>
      <c r="L34" s="59"/>
      <c r="M34" s="59"/>
      <c r="N34" s="7"/>
      <c r="O34" s="59"/>
      <c r="P34" s="59"/>
      <c r="Q34" s="7" t="s">
        <v>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92"/>
      <c r="AG34" s="93"/>
      <c r="AH34" s="93"/>
      <c r="AI34" s="94"/>
      <c r="AJ34" s="92"/>
      <c r="AK34" s="93"/>
      <c r="AL34" s="94"/>
      <c r="AM34" s="8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2:52" s="2" customFormat="1" ht="12" customHeight="1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98" t="s">
        <v>30</v>
      </c>
      <c r="AG35" s="99"/>
      <c r="AH35" s="99"/>
      <c r="AI35" s="100"/>
      <c r="AJ35" s="73"/>
      <c r="AK35" s="74"/>
      <c r="AL35" s="95"/>
      <c r="AM35" s="8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s="2" customFormat="1" ht="12" customHeight="1">
      <c r="B36" s="9"/>
      <c r="C36" s="7" t="s">
        <v>31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01"/>
      <c r="AG36" s="102"/>
      <c r="AH36" s="102"/>
      <c r="AI36" s="103"/>
      <c r="AJ36" s="96"/>
      <c r="AK36" s="60"/>
      <c r="AL36" s="83"/>
      <c r="AM36" s="8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s="2" customFormat="1" ht="12" customHeight="1">
      <c r="B37" s="9"/>
      <c r="C37" s="35" t="s">
        <v>32</v>
      </c>
      <c r="D37" s="35"/>
      <c r="E37" s="35"/>
      <c r="F37" s="35"/>
      <c r="G37" s="35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s="2" customFormat="1" ht="12" customHeight="1">
      <c r="B38" s="9"/>
      <c r="C38" s="33" t="s">
        <v>33</v>
      </c>
      <c r="D38" s="33"/>
      <c r="E38" s="33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s="2" customFormat="1" ht="12" customHeight="1">
      <c r="B39" s="9"/>
      <c r="C39" s="35" t="s">
        <v>34</v>
      </c>
      <c r="D39" s="35"/>
      <c r="E39" s="35"/>
      <c r="F39" s="35"/>
      <c r="G39" s="35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8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s="2" customFormat="1" ht="12" customHeight="1">
      <c r="B40" s="9"/>
      <c r="C40" s="33" t="s">
        <v>35</v>
      </c>
      <c r="D40" s="33"/>
      <c r="E40" s="33"/>
      <c r="F40" s="33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s="2" customFormat="1" ht="12" customHeight="1">
      <c r="B41" s="9"/>
      <c r="C41" s="35" t="s">
        <v>36</v>
      </c>
      <c r="D41" s="35"/>
      <c r="E41" s="35"/>
      <c r="F41" s="35"/>
      <c r="G41" s="35"/>
      <c r="H41" s="35"/>
      <c r="I41" s="35"/>
      <c r="J41" s="59"/>
      <c r="K41" s="59"/>
      <c r="L41" s="59"/>
      <c r="M41" s="59"/>
      <c r="N41" s="59"/>
      <c r="O41" s="59"/>
      <c r="P41" s="59"/>
      <c r="Q41" s="59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8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s="2" customFormat="1" ht="12" customHeight="1">
      <c r="B42" s="9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8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s="2" customFormat="1" ht="12" customHeight="1">
      <c r="B43" s="9"/>
      <c r="C43" s="35" t="s">
        <v>26</v>
      </c>
      <c r="D43" s="35"/>
      <c r="E43" s="59"/>
      <c r="F43" s="59"/>
      <c r="G43" s="59"/>
      <c r="H43" s="59"/>
      <c r="I43" s="59"/>
      <c r="J43" s="35" t="s">
        <v>28</v>
      </c>
      <c r="K43" s="35"/>
      <c r="L43" s="35"/>
      <c r="M43" s="59"/>
      <c r="N43" s="59"/>
      <c r="O43" s="59"/>
      <c r="P43" s="59"/>
      <c r="Q43" s="59"/>
      <c r="R43" s="35" t="s">
        <v>37</v>
      </c>
      <c r="S43" s="35"/>
      <c r="T43" s="35"/>
      <c r="U43" s="35"/>
      <c r="V43" s="35"/>
      <c r="W43" s="35"/>
      <c r="X43" s="35"/>
      <c r="Y43" s="59"/>
      <c r="Z43" s="59"/>
      <c r="AA43" s="59"/>
      <c r="AB43" s="59"/>
      <c r="AC43" s="59"/>
      <c r="AD43" s="7"/>
      <c r="AE43" s="7"/>
      <c r="AF43" s="7"/>
      <c r="AG43" s="7"/>
      <c r="AH43" s="7"/>
      <c r="AI43" s="7"/>
      <c r="AJ43" s="7"/>
      <c r="AK43" s="7"/>
      <c r="AL43" s="7"/>
      <c r="AM43" s="8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s="2" customFormat="1" ht="12" customHeight="1">
      <c r="B44" s="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8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2:52" s="2" customFormat="1" ht="12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7"/>
      <c r="AM45" s="8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 s="2" customFormat="1" ht="12" customHeight="1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7"/>
      <c r="AL46" s="7"/>
      <c r="AM46" s="8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s="2" customFormat="1" ht="12" customHeight="1"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17"/>
      <c r="AL47" s="7"/>
      <c r="AM47" s="8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39" ht="12" customHeight="1" thickBo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4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1:52" s="40" customFormat="1" ht="12" customHeight="1" hidden="1"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31:52" s="41" customFormat="1" ht="12" customHeight="1" hidden="1"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31:52" s="41" customFormat="1" ht="12" customHeight="1" hidden="1"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31:52" s="41" customFormat="1" ht="12" customHeight="1" hidden="1"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31:52" s="41" customFormat="1" ht="12" customHeight="1" hidden="1"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</row>
    <row r="60" spans="31:52" s="41" customFormat="1" ht="12" customHeight="1" hidden="1"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</row>
    <row r="61" spans="31:52" s="41" customFormat="1" ht="12" customHeight="1" hidden="1"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</row>
    <row r="62" spans="31:52" s="41" customFormat="1" ht="12" customHeight="1" hidden="1"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</row>
    <row r="63" spans="31:52" s="41" customFormat="1" ht="12" customHeight="1" hidden="1"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</row>
    <row r="64" spans="31:52" s="41" customFormat="1" ht="12" customHeight="1" hidden="1"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31:52" s="41" customFormat="1" ht="12" customHeight="1" hidden="1"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</row>
    <row r="66" spans="31:52" s="41" customFormat="1" ht="12" customHeight="1" hidden="1"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</row>
    <row r="67" spans="31:52" s="41" customFormat="1" ht="12" customHeight="1" hidden="1"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</row>
    <row r="68" spans="31:52" s="41" customFormat="1" ht="12" customHeight="1" hidden="1">
      <c r="AE68" s="43"/>
      <c r="AF68" s="43"/>
      <c r="AG68" s="43"/>
      <c r="AH68" s="43"/>
      <c r="AI68" s="43"/>
      <c r="AJ68" s="43"/>
      <c r="AK68" s="43"/>
      <c r="AL68" s="43">
        <f>IF(AL71&lt;=AL72,"",MID(AL74,AL69+1,1000))</f>
      </c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</row>
    <row r="69" spans="31:52" s="41" customFormat="1" ht="12" customHeight="1" hidden="1">
      <c r="AE69" s="43"/>
      <c r="AF69" s="43"/>
      <c r="AG69" s="43"/>
      <c r="AH69" s="43"/>
      <c r="AI69" s="43"/>
      <c r="AJ69" s="43"/>
      <c r="AK69" s="43"/>
      <c r="AL69" s="43" t="e">
        <f>FIND(" ",AL74,55)</f>
        <v>#VALUE!</v>
      </c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</row>
    <row r="70" spans="31:52" s="41" customFormat="1" ht="12" customHeight="1" hidden="1">
      <c r="AE70" s="43"/>
      <c r="AF70" s="43"/>
      <c r="AG70" s="43"/>
      <c r="AH70" s="43"/>
      <c r="AI70" s="43"/>
      <c r="AJ70" s="43"/>
      <c r="AK70" s="43"/>
      <c r="AL70" s="43">
        <f>IF(AL71&gt;=AL72,LEFT(AL74,AL69),LEFT(AL74,64))</f>
      </c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</row>
    <row r="71" spans="31:52" s="41" customFormat="1" ht="12" customHeight="1" hidden="1">
      <c r="AE71" s="43"/>
      <c r="AF71" s="43"/>
      <c r="AG71" s="43"/>
      <c r="AH71" s="43"/>
      <c r="AI71" s="43"/>
      <c r="AJ71" s="43"/>
      <c r="AK71" s="43"/>
      <c r="AL71" s="43">
        <f>LEN(AL74)</f>
        <v>0</v>
      </c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31:52" s="41" customFormat="1" ht="12" customHeight="1" hidden="1">
      <c r="AE72" s="43"/>
      <c r="AF72" s="43"/>
      <c r="AG72" s="43"/>
      <c r="AH72" s="43"/>
      <c r="AI72" s="43"/>
      <c r="AJ72" s="43"/>
      <c r="AK72" s="43"/>
      <c r="AL72" s="43">
        <v>64</v>
      </c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</row>
    <row r="73" spans="31:52" s="41" customFormat="1" ht="12" customHeight="1" hidden="1">
      <c r="AE73" s="43"/>
      <c r="AF73" s="43"/>
      <c r="AG73" s="43"/>
      <c r="AH73" s="43"/>
      <c r="AI73" s="43"/>
      <c r="AJ73" s="43"/>
      <c r="AK73" s="43"/>
      <c r="AL73" s="43"/>
      <c r="AM73" s="44"/>
      <c r="AN73" s="43"/>
      <c r="AO73" s="43" t="s">
        <v>71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</row>
    <row r="74" spans="31:52" s="41" customFormat="1" ht="12" customHeight="1" hidden="1">
      <c r="AE74" s="43"/>
      <c r="AF74" s="43"/>
      <c r="AG74" s="43"/>
      <c r="AH74" s="43"/>
      <c r="AI74" s="43"/>
      <c r="AJ74" s="43"/>
      <c r="AK74" s="43"/>
      <c r="AL74" s="43">
        <f>IF(AL77&lt;=AL78,"",MID(AO91,AL75+1,1000))</f>
      </c>
      <c r="AM74" s="44"/>
      <c r="AN74" s="43"/>
      <c r="AO74" s="45">
        <f>INT(AP74)</f>
        <v>0</v>
      </c>
      <c r="AP74" s="45">
        <f>ROUND(AF18,2)</f>
        <v>0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</row>
    <row r="75" spans="31:52" s="41" customFormat="1" ht="12" customHeight="1" hidden="1">
      <c r="AE75" s="43"/>
      <c r="AF75" s="43"/>
      <c r="AG75" s="43"/>
      <c r="AH75" s="43"/>
      <c r="AI75" s="43"/>
      <c r="AJ75" s="43"/>
      <c r="AK75" s="43"/>
      <c r="AL75" s="43" t="e">
        <f>FIND(" ",AO91,35)</f>
        <v>#VALUE!</v>
      </c>
      <c r="AM75" s="43"/>
      <c r="AN75" s="43">
        <v>1</v>
      </c>
      <c r="AO75" s="46">
        <f>AO74-INT(AO74/10)*10</f>
        <v>0</v>
      </c>
      <c r="AP75" s="47">
        <f>ROUND((AP74-AO74)*100,0)</f>
        <v>0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</row>
    <row r="76" spans="31:52" s="41" customFormat="1" ht="12" customHeight="1" hidden="1">
      <c r="AE76" s="43"/>
      <c r="AF76" s="43"/>
      <c r="AG76" s="43"/>
      <c r="AH76" s="43"/>
      <c r="AI76" s="43"/>
      <c r="AJ76" s="43"/>
      <c r="AK76" s="43"/>
      <c r="AL76" s="43">
        <f>IF(AL77&gt;=AL78,LEFT(AO91,AL75-1),LEFT(AO91,40))</f>
      </c>
      <c r="AM76" s="43"/>
      <c r="AN76" s="43">
        <v>2</v>
      </c>
      <c r="AO76" s="48">
        <f>IF(AND(AO75+AO77&gt;=11,AO75+AO77&lt;=19),AO75+AO77,0)</f>
        <v>0</v>
      </c>
      <c r="AP76" s="48">
        <f>INT(AP75)</f>
        <v>0</v>
      </c>
      <c r="AQ76" s="43"/>
      <c r="AR76" s="43"/>
      <c r="AS76" s="43"/>
      <c r="AT76" s="43"/>
      <c r="AU76" s="43"/>
      <c r="AV76" s="43"/>
      <c r="AW76" s="43"/>
      <c r="AX76" s="43"/>
      <c r="AY76" s="43"/>
      <c r="AZ76" s="43"/>
    </row>
    <row r="77" spans="31:52" s="41" customFormat="1" ht="12" customHeight="1" hidden="1">
      <c r="AE77" s="43"/>
      <c r="AF77" s="43"/>
      <c r="AG77" s="43"/>
      <c r="AH77" s="43"/>
      <c r="AI77" s="43"/>
      <c r="AJ77" s="43"/>
      <c r="AK77" s="43"/>
      <c r="AL77" s="43">
        <f>LEN(AO91)</f>
        <v>0</v>
      </c>
      <c r="AM77" s="44"/>
      <c r="AN77" s="43">
        <v>3</v>
      </c>
      <c r="AO77" s="48">
        <f>AO74-INT(AO74/100)*100-AO75</f>
        <v>0</v>
      </c>
      <c r="AP77" s="48">
        <f>IF(AP76=0,"",AP76-INT(AP76/10)*10)</f>
      </c>
      <c r="AQ77" s="43"/>
      <c r="AR77" s="43"/>
      <c r="AS77" s="43"/>
      <c r="AT77" s="43"/>
      <c r="AU77" s="43"/>
      <c r="AV77" s="43"/>
      <c r="AW77" s="43"/>
      <c r="AX77" s="43"/>
      <c r="AY77" s="43"/>
      <c r="AZ77" s="43"/>
    </row>
    <row r="78" spans="31:52" s="41" customFormat="1" ht="12" customHeight="1" hidden="1">
      <c r="AE78" s="43"/>
      <c r="AF78" s="43"/>
      <c r="AG78" s="43"/>
      <c r="AH78" s="43"/>
      <c r="AI78" s="43"/>
      <c r="AJ78" s="43"/>
      <c r="AK78" s="43"/>
      <c r="AL78" s="43">
        <v>40</v>
      </c>
      <c r="AM78" s="44"/>
      <c r="AN78" s="43">
        <v>4</v>
      </c>
      <c r="AO78" s="48">
        <f>AO74-INT(AO74/1000)*1000-AO77-AO75</f>
        <v>0</v>
      </c>
      <c r="AP78" s="49">
        <f>IF(AP76=0,"",AP76)</f>
      </c>
      <c r="AQ78" s="43">
        <v>0</v>
      </c>
      <c r="AR78" s="43" t="s">
        <v>72</v>
      </c>
      <c r="AS78" s="43"/>
      <c r="AT78" s="43"/>
      <c r="AU78" s="43"/>
      <c r="AV78" s="43"/>
      <c r="AW78" s="43"/>
      <c r="AX78" s="43"/>
      <c r="AY78" s="43"/>
      <c r="AZ78" s="43"/>
    </row>
    <row r="79" spans="31:52" s="41" customFormat="1" ht="12" customHeight="1" hidden="1">
      <c r="AE79" s="43"/>
      <c r="AF79" s="43"/>
      <c r="AG79" s="43"/>
      <c r="AH79" s="43"/>
      <c r="AI79" s="43"/>
      <c r="AJ79" s="43"/>
      <c r="AK79" s="43"/>
      <c r="AL79" s="43"/>
      <c r="AM79" s="43"/>
      <c r="AN79" s="43">
        <v>5</v>
      </c>
      <c r="AO79" s="48">
        <f>AO74-INT(AO74/10000)*10000-AO77-AO75-AO78</f>
        <v>0</v>
      </c>
      <c r="AP79" s="43">
        <f>AO79/1000</f>
        <v>0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</row>
    <row r="80" spans="31:52" s="41" customFormat="1" ht="12" customHeight="1" hidden="1">
      <c r="AE80" s="43"/>
      <c r="AF80" s="43"/>
      <c r="AG80" s="43"/>
      <c r="AH80" s="43"/>
      <c r="AI80" s="43"/>
      <c r="AJ80" s="43"/>
      <c r="AK80" s="43"/>
      <c r="AL80" s="43"/>
      <c r="AM80" s="43"/>
      <c r="AN80" s="43">
        <v>6</v>
      </c>
      <c r="AO80" s="43"/>
      <c r="AP80" s="48">
        <f>IF(AND(AP79+AP81&gt;=11,AP79+AP81&lt;=19),AP79+AP81,0)</f>
        <v>0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</row>
    <row r="81" spans="31:52" s="41" customFormat="1" ht="12" customHeight="1" hidden="1">
      <c r="AE81" s="43"/>
      <c r="AF81" s="43"/>
      <c r="AG81" s="43"/>
      <c r="AH81" s="43"/>
      <c r="AI81" s="43"/>
      <c r="AJ81" s="43"/>
      <c r="AK81" s="43"/>
      <c r="AL81" s="43"/>
      <c r="AM81" s="43"/>
      <c r="AN81" s="43">
        <v>7</v>
      </c>
      <c r="AO81" s="48">
        <f>AO74-INT(AO74/100000)*100000-AO77-AO75-AO78-AO79</f>
        <v>0</v>
      </c>
      <c r="AP81" s="43">
        <f>AO81/1000</f>
        <v>0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</row>
    <row r="82" spans="31:52" s="41" customFormat="1" ht="12" customHeight="1" hidden="1">
      <c r="AE82" s="43"/>
      <c r="AF82" s="43"/>
      <c r="AG82" s="43"/>
      <c r="AH82" s="43"/>
      <c r="AI82" s="43"/>
      <c r="AJ82" s="43"/>
      <c r="AK82" s="43"/>
      <c r="AL82" s="43"/>
      <c r="AM82" s="43"/>
      <c r="AN82" s="43">
        <v>8</v>
      </c>
      <c r="AO82" s="48">
        <f>AO74-INT(AO74/1000000)*1000000-AO77-AO75-AO78-AO79-AO81</f>
        <v>0</v>
      </c>
      <c r="AP82" s="43">
        <f>AO82/1000</f>
        <v>0</v>
      </c>
      <c r="AQ82" s="43"/>
      <c r="AR82" s="43"/>
      <c r="AS82" s="43"/>
      <c r="AT82" s="43"/>
      <c r="AU82" s="43"/>
      <c r="AV82" s="43"/>
      <c r="AW82" s="43"/>
      <c r="AX82" s="43"/>
      <c r="AY82" s="43"/>
      <c r="AZ82" s="43"/>
    </row>
    <row r="83" spans="31:52" s="41" customFormat="1" ht="12" customHeight="1" hidden="1">
      <c r="AE83" s="43"/>
      <c r="AF83" s="43"/>
      <c r="AG83" s="43"/>
      <c r="AH83" s="43"/>
      <c r="AI83" s="43"/>
      <c r="AJ83" s="43"/>
      <c r="AK83" s="43"/>
      <c r="AL83" s="43"/>
      <c r="AM83" s="43"/>
      <c r="AN83" s="43">
        <v>9</v>
      </c>
      <c r="AO83" s="48">
        <f>AO74-INT(AO74/10000000)*10000000-AO77-AO75-AO78-AO79-AO81-AO82</f>
        <v>0</v>
      </c>
      <c r="AP83" s="43">
        <f>AO83/1000000</f>
        <v>0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</row>
    <row r="84" spans="31:52" s="41" customFormat="1" ht="12" customHeight="1" hidden="1">
      <c r="AE84" s="43"/>
      <c r="AF84" s="43"/>
      <c r="AG84" s="43"/>
      <c r="AH84" s="43"/>
      <c r="AI84" s="43"/>
      <c r="AJ84" s="43"/>
      <c r="AK84" s="43"/>
      <c r="AL84" s="43"/>
      <c r="AM84" s="43"/>
      <c r="AN84" s="43">
        <v>10</v>
      </c>
      <c r="AO84" s="43"/>
      <c r="AP84" s="48">
        <f>IF(AND(AP83+AP85&gt;=11,AP83+AP85&lt;=19),AP83+AP85,0)</f>
        <v>0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</row>
    <row r="85" spans="31:52" s="41" customFormat="1" ht="12" customHeight="1" hidden="1">
      <c r="AE85" s="43"/>
      <c r="AF85" s="43"/>
      <c r="AG85" s="43"/>
      <c r="AH85" s="43"/>
      <c r="AI85" s="43"/>
      <c r="AJ85" s="43"/>
      <c r="AK85" s="43"/>
      <c r="AL85" s="43"/>
      <c r="AM85" s="43"/>
      <c r="AN85" s="43">
        <v>11</v>
      </c>
      <c r="AO85" s="48">
        <f>AO74-INT(AO74/100000000)*100000000-AO77-AO75-AO78-AO79-AO81-AO82-AO83</f>
        <v>0</v>
      </c>
      <c r="AP85" s="43">
        <f>AO85/1000000</f>
        <v>0</v>
      </c>
      <c r="AQ85" s="43"/>
      <c r="AR85" s="43"/>
      <c r="AS85" s="43"/>
      <c r="AT85" s="43"/>
      <c r="AU85" s="43"/>
      <c r="AV85" s="43"/>
      <c r="AW85" s="43"/>
      <c r="AX85" s="43"/>
      <c r="AY85" s="43"/>
      <c r="AZ85" s="43"/>
    </row>
    <row r="86" spans="31:52" s="41" customFormat="1" ht="12" customHeight="1" hidden="1">
      <c r="AE86" s="43"/>
      <c r="AF86" s="43"/>
      <c r="AG86" s="43"/>
      <c r="AH86" s="43"/>
      <c r="AI86" s="43"/>
      <c r="AJ86" s="43"/>
      <c r="AK86" s="43"/>
      <c r="AL86" s="43"/>
      <c r="AM86" s="43"/>
      <c r="AN86" s="43">
        <v>12</v>
      </c>
      <c r="AO86" s="48">
        <f>AO74-INT(AO74/1000000000)*1000000000-AO77-AO75-AO78-AO79-AO81-AO82-AO83-AO85</f>
        <v>0</v>
      </c>
      <c r="AP86" s="43">
        <f>AO86/1000000</f>
        <v>0</v>
      </c>
      <c r="AQ86" s="43"/>
      <c r="AR86" s="43"/>
      <c r="AS86" s="43"/>
      <c r="AT86" s="43"/>
      <c r="AU86" s="43"/>
      <c r="AV86" s="43"/>
      <c r="AW86" s="43"/>
      <c r="AX86" s="43"/>
      <c r="AY86" s="43"/>
      <c r="AZ86" s="43"/>
    </row>
    <row r="87" spans="31:52" s="41" customFormat="1" ht="12" customHeight="1" hidden="1">
      <c r="AE87" s="43"/>
      <c r="AF87" s="43"/>
      <c r="AG87" s="43"/>
      <c r="AH87" s="43"/>
      <c r="AI87" s="43"/>
      <c r="AJ87" s="43"/>
      <c r="AK87" s="43"/>
      <c r="AL87" s="43"/>
      <c r="AM87" s="43"/>
      <c r="AN87" s="43">
        <v>13</v>
      </c>
      <c r="AO87" s="48">
        <f>AO74-INT(AO74/10000000000)*10000000000-AO77-AO75-AO78-AO79-AO81-AO82-AO83-AO85-AO86</f>
        <v>0</v>
      </c>
      <c r="AP87" s="43">
        <f>AO87/1000000000</f>
        <v>0</v>
      </c>
      <c r="AQ87" s="43"/>
      <c r="AR87" s="43"/>
      <c r="AS87" s="43"/>
      <c r="AT87" s="43"/>
      <c r="AU87" s="43"/>
      <c r="AV87" s="43"/>
      <c r="AW87" s="43"/>
      <c r="AX87" s="43"/>
      <c r="AY87" s="43"/>
      <c r="AZ87" s="43"/>
    </row>
    <row r="88" spans="31:52" s="41" customFormat="1" ht="12" customHeight="1" hidden="1">
      <c r="AE88" s="43"/>
      <c r="AF88" s="43"/>
      <c r="AG88" s="43"/>
      <c r="AH88" s="43"/>
      <c r="AI88" s="43"/>
      <c r="AJ88" s="43"/>
      <c r="AK88" s="43"/>
      <c r="AL88" s="43"/>
      <c r="AM88" s="43"/>
      <c r="AN88" s="43">
        <v>14</v>
      </c>
      <c r="AO88" s="48"/>
      <c r="AP88" s="48">
        <f>IF(AND(AP87+AP89&gt;=11,AP87+AP89&lt;=19),AP87+AP89,0)</f>
        <v>0</v>
      </c>
      <c r="AQ88" s="43"/>
      <c r="AR88" s="43"/>
      <c r="AS88" s="43"/>
      <c r="AT88" s="43"/>
      <c r="AU88" s="43"/>
      <c r="AV88" s="43"/>
      <c r="AW88" s="43"/>
      <c r="AX88" s="43"/>
      <c r="AY88" s="43"/>
      <c r="AZ88" s="43"/>
    </row>
    <row r="89" spans="31:52" s="41" customFormat="1" ht="12" customHeight="1" hidden="1">
      <c r="AE89" s="43"/>
      <c r="AF89" s="43"/>
      <c r="AG89" s="43"/>
      <c r="AH89" s="43"/>
      <c r="AI89" s="104"/>
      <c r="AJ89" s="104"/>
      <c r="AK89" s="104"/>
      <c r="AL89" s="104"/>
      <c r="AM89" s="104"/>
      <c r="AN89" s="43">
        <v>15</v>
      </c>
      <c r="AO89" s="48">
        <f>AO74-INT(AO74/100000000000)*100000000000-AO77-AO75-AO78-AO79-AO81-AO82-AO83-AO85-AO86-AO87</f>
        <v>0</v>
      </c>
      <c r="AP89" s="43">
        <f>AO89/1000000000</f>
        <v>0</v>
      </c>
      <c r="AQ89" s="43"/>
      <c r="AR89" s="43"/>
      <c r="AS89" s="43"/>
      <c r="AT89" s="43"/>
      <c r="AU89" s="43"/>
      <c r="AV89" s="43"/>
      <c r="AW89" s="43"/>
      <c r="AX89" s="43"/>
      <c r="AY89" s="43"/>
      <c r="AZ89" s="43"/>
    </row>
    <row r="90" spans="31:52" s="41" customFormat="1" ht="12" customHeight="1" hidden="1">
      <c r="AE90" s="43"/>
      <c r="AF90" s="43"/>
      <c r="AG90" s="43"/>
      <c r="AH90" s="43"/>
      <c r="AI90" s="43"/>
      <c r="AJ90" s="43"/>
      <c r="AK90" s="43"/>
      <c r="AL90" s="43"/>
      <c r="AM90" s="43" t="e">
        <f>SEARCH("@",SUBSTITUTE(AO91," ","@",LEN(AO91)-LEN(SUBSTITUTE(AO91," ",""))))</f>
        <v>#VALUE!</v>
      </c>
      <c r="AN90" s="43">
        <v>16</v>
      </c>
      <c r="AO90" s="48">
        <f>AO74-INT(AO74/1000000000000)*1000000000000-AO77-AO75-AO78-AO79-AO81-AO82-AO83-AO85-AO86-AO87-AO89</f>
        <v>0</v>
      </c>
      <c r="AP90" s="43">
        <f>AO90/1000000000</f>
        <v>0</v>
      </c>
      <c r="AQ90" s="43"/>
      <c r="AR90" s="43"/>
      <c r="AS90" s="43"/>
      <c r="AT90" s="43"/>
      <c r="AU90" s="43"/>
      <c r="AV90" s="43"/>
      <c r="AW90" s="43"/>
      <c r="AX90" s="43"/>
      <c r="AY90" s="43"/>
      <c r="AZ90" s="43"/>
    </row>
    <row r="91" spans="31:52" s="41" customFormat="1" ht="12" customHeight="1" hidden="1"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50">
        <f>IF(AP74=0,"",AM107&amp;AM106&amp;AM105&amp;AM104&amp;AR104&amp;AM103&amp;AM102&amp;AM101&amp;AM100&amp;AR100&amp;AM99&amp;AM98&amp;AM97&amp;AM96&amp;AR96&amp;AM95&amp;AM94&amp;AM93&amp;AM92)</f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</row>
    <row r="92" spans="31:52" s="41" customFormat="1" ht="12" customHeight="1" hidden="1">
      <c r="AE92" s="43"/>
      <c r="AF92" s="43"/>
      <c r="AG92" s="43"/>
      <c r="AH92" s="51">
        <f>IF(AND(AP76&gt;=11,AP76&lt;=19),"",IF(AP77=1,AI92,""))</f>
      </c>
      <c r="AI92" s="43" t="s">
        <v>73</v>
      </c>
      <c r="AJ92" s="51">
        <f>IF(AO76&gt;0,"",IF(AO75=1,AK92,""))</f>
      </c>
      <c r="AK92" s="52" t="s">
        <v>74</v>
      </c>
      <c r="AL92" s="43"/>
      <c r="AM92" s="43">
        <f>IF(SUM(AO76:AO90)=0,PROPER(AO92),AO92)</f>
      </c>
      <c r="AN92" s="43">
        <v>1</v>
      </c>
      <c r="AO92" s="50">
        <f>IF(AND(AO76&lt;20,AO76&gt;10),"",AP92&amp;AQ92)</f>
      </c>
      <c r="AP92" s="43">
        <f>IF(AO75=1," один",IF(AO75=2," два",IF(AO75=3," три",IF(AO75=4," четыре",IF(AO75=5," пять",IF(AO75=6," шесть",IF(AO75=7," семь","")))))))</f>
      </c>
      <c r="AQ92" s="43">
        <f>IF(AO75=8," восемь",IF(AO75=9," девять",""))</f>
      </c>
      <c r="AR92" s="43"/>
      <c r="AS92" s="43"/>
      <c r="AT92" s="43"/>
      <c r="AU92" s="43"/>
      <c r="AV92" s="43"/>
      <c r="AW92" s="43"/>
      <c r="AX92" s="43"/>
      <c r="AY92" s="43"/>
      <c r="AZ92" s="43"/>
    </row>
    <row r="93" spans="31:52" s="41" customFormat="1" ht="12" customHeight="1" hidden="1">
      <c r="AE93" s="43"/>
      <c r="AF93" s="43"/>
      <c r="AG93" s="43"/>
      <c r="AH93" s="53">
        <f>IF(AND(AP76&gt;=11,AP76&lt;=19),"",IF(OR(AP77=2,AP77=3,AP77=4),AI93,""))</f>
      </c>
      <c r="AI93" s="43" t="s">
        <v>75</v>
      </c>
      <c r="AJ93" s="53">
        <f>IF(AO76&gt;0,"",IF(OR(AO75=2,AO75=3,AO75=4),AK93,""))</f>
      </c>
      <c r="AK93" s="54" t="s">
        <v>76</v>
      </c>
      <c r="AL93" s="43"/>
      <c r="AM93" s="43">
        <f>IF(SUM(AO78:AO90)=0,PROPER(AO93),AO93)</f>
      </c>
      <c r="AN93" s="43">
        <v>2</v>
      </c>
      <c r="AO93" s="50">
        <f>AP93&amp;AQ93</f>
      </c>
      <c r="AP93" s="43">
        <f>IF(AO76=11," одиннадцать",IF(AO76=12," двенадцать",IF(AO76=13," тринадцать",IF(AO76=14," четырнадцать",IF(AO76=15," пятнадцать",IF(AO76=16," шестнадцать",IF(AO76=17," семнадцать","")))))))</f>
      </c>
      <c r="AQ93" s="43">
        <f>IF(AO76=18," восемнадцать",IF(AO76=19," девятнадцать",""))</f>
      </c>
      <c r="AR93" s="43"/>
      <c r="AS93" s="43"/>
      <c r="AT93" s="43"/>
      <c r="AU93" s="43"/>
      <c r="AV93" s="43"/>
      <c r="AW93" s="43"/>
      <c r="AX93" s="43"/>
      <c r="AY93" s="43"/>
      <c r="AZ93" s="43"/>
    </row>
    <row r="94" spans="31:52" s="41" customFormat="1" ht="12" customHeight="1" hidden="1">
      <c r="AE94" s="43"/>
      <c r="AF94" s="43"/>
      <c r="AG94" s="43"/>
      <c r="AH94" s="53">
        <f>IF(AND(AP76&gt;=11,AP76&lt;=19),"",IF(OR(AP77=0,AP77=5,AP77=6,AP77=7,AP77=8,AP77=9),AI94,""))</f>
      </c>
      <c r="AI94" s="43" t="s">
        <v>77</v>
      </c>
      <c r="AJ94" s="53" t="str">
        <f>IF(AO76&gt;0,"",IF(OR(AO75=0,AO75=5,AO75=6,AO75=7,AO75=8,AO75=9),AK94,""))</f>
        <v> белорусских рублей </v>
      </c>
      <c r="AK94" s="54" t="s">
        <v>78</v>
      </c>
      <c r="AL94" s="43"/>
      <c r="AM94" s="43">
        <f>IF(SUM(AO78:AO90)=0,PROPER(AO94),AO94)</f>
      </c>
      <c r="AN94" s="43">
        <v>3</v>
      </c>
      <c r="AO94" s="50">
        <f>IF(AND(AO76&lt;20,AO76&gt;10),"",AP94&amp;AQ94)</f>
      </c>
      <c r="AP94" s="43">
        <f>IF(AO77=10," десять",IF(AO77=20," двадцать",IF(AO77=30," тридцать",IF(AO77=40," сорок",IF(AO77=50," пятьдесят",IF(AO77=60," шестьдесят",""))))))</f>
      </c>
      <c r="AQ94" s="43">
        <f>IF(AO77=70," семьдесят",IF(AO77=80," восемьдесят",IF(AO77=90," девяносто","")))</f>
      </c>
      <c r="AR94" s="43"/>
      <c r="AS94" s="43"/>
      <c r="AT94" s="43"/>
      <c r="AU94" s="43"/>
      <c r="AV94" s="43"/>
      <c r="AW94" s="43"/>
      <c r="AX94" s="43"/>
      <c r="AY94" s="43"/>
      <c r="AZ94" s="43"/>
    </row>
    <row r="95" spans="31:52" s="41" customFormat="1" ht="12" customHeight="1" hidden="1">
      <c r="AE95" s="43"/>
      <c r="AF95" s="43"/>
      <c r="AG95" s="43"/>
      <c r="AH95" s="43">
        <f>IF(AND(AP76&gt;=11,AP76&lt;=19),AI94,"")</f>
      </c>
      <c r="AI95" s="43"/>
      <c r="AJ95" s="43">
        <f>IF(AND(AO76&gt;=11,AO76&lt;=19),AK94,"")</f>
      </c>
      <c r="AK95" s="54"/>
      <c r="AL95" s="43"/>
      <c r="AM95" s="43">
        <f>IF(SUM(AP79:AP90)=0,PROPER(AO95),AO95)</f>
      </c>
      <c r="AN95" s="43">
        <v>4</v>
      </c>
      <c r="AO95" s="50">
        <f>AP95&amp;AQ95</f>
      </c>
      <c r="AP95" s="43">
        <f>IF(AO78=100," сто",IF(AO78=200," двести",IF(AO78=300," триста",IF(AO78=400," четыреста",IF(AO78=500," пятьсот",IF(AO78=600," шестьсот",""))))))</f>
      </c>
      <c r="AQ95" s="43">
        <f>IF(AO78=700," семьсот",IF(AO78=800," восемьсот",IF(AO78=900," девятьсот","")))</f>
      </c>
      <c r="AR95" s="43"/>
      <c r="AS95" s="43"/>
      <c r="AT95" s="43"/>
      <c r="AU95" s="43"/>
      <c r="AV95" s="43"/>
      <c r="AW95" s="43"/>
      <c r="AX95" s="43"/>
      <c r="AY95" s="43"/>
      <c r="AZ95" s="43"/>
    </row>
    <row r="96" spans="31:52" s="41" customFormat="1" ht="12" customHeight="1" hidden="1">
      <c r="AE96" s="43"/>
      <c r="AF96" s="43"/>
      <c r="AG96" s="43"/>
      <c r="AH96" s="52">
        <f>AH92&amp;AH93&amp;AH94&amp;AH95</f>
      </c>
      <c r="AI96" s="43"/>
      <c r="AJ96" s="52" t="str">
        <f>AJ92&amp;AJ93&amp;AJ94&amp;AJ95</f>
        <v> белорусских рублей </v>
      </c>
      <c r="AK96" s="52"/>
      <c r="AL96" s="43"/>
      <c r="AM96" s="43">
        <f>IF(SUM(AP80:AP90)=0,PROPER(AO96),AO96)</f>
      </c>
      <c r="AN96" s="43">
        <v>5</v>
      </c>
      <c r="AO96" s="50">
        <f>IF(AND(AP80&lt;20,AP80&gt;10),"",AP96&amp;AQ96)</f>
      </c>
      <c r="AP96" s="43">
        <f>IF(AP79=1," одна",IF(AP79=2," две",IF(AP79=3," три",IF(AP79=4," четыре",IF(AP79=5," пять",IF(AP79=6," шесть",IF(AP79=7," семь","")))))))</f>
      </c>
      <c r="AQ96" s="43">
        <f>IF(AP79=8," восемь",IF(AP79=9," девять",""))</f>
      </c>
      <c r="AR96" s="43">
        <f>IF(AND(AO96="",AO97="",AO98="",AO99=""),"",IF(AND(AP80&lt;20,AP80&gt;10)," тысяч",IF(AP79=1," тысяча",IF(OR(AP79=2,AP79=3,AP79=4)," тысячи"," тысяч"))))</f>
      </c>
      <c r="AS96" s="43"/>
      <c r="AT96" s="43"/>
      <c r="AU96" s="43"/>
      <c r="AV96" s="43"/>
      <c r="AW96" s="43"/>
      <c r="AX96" s="43"/>
      <c r="AY96" s="43"/>
      <c r="AZ96" s="43"/>
    </row>
    <row r="97" spans="31:52" s="41" customFormat="1" ht="12" customHeight="1" hidden="1">
      <c r="AE97" s="43"/>
      <c r="AF97" s="43"/>
      <c r="AG97" s="43"/>
      <c r="AH97" s="43"/>
      <c r="AI97" s="43"/>
      <c r="AJ97" s="51"/>
      <c r="AK97" s="52"/>
      <c r="AL97" s="43"/>
      <c r="AM97" s="43">
        <f>IF(SUM(AP82:AP90)=0,PROPER(AO97),AO97)</f>
      </c>
      <c r="AN97" s="43">
        <v>6</v>
      </c>
      <c r="AO97" s="50">
        <f>AP97&amp;AQ97</f>
      </c>
      <c r="AP97" s="43">
        <f>IF(AP80=11," одиннадцать",IF(AP80=12," двенадцать",IF(AP80=13," тринадцать",IF(AP80=14," четырнадцать",IF(AP80=15," пятнадцать",IF(AP80=16," шестнадцать",IF(AP80=17," семнадцать","")))))))</f>
      </c>
      <c r="AQ97" s="43">
        <f>IF(AP80=18," восемнадцать",IF(AP80=19," девятнадцать",""))</f>
      </c>
      <c r="AR97" s="43"/>
      <c r="AS97" s="43"/>
      <c r="AT97" s="43"/>
      <c r="AU97" s="43"/>
      <c r="AV97" s="43"/>
      <c r="AW97" s="43"/>
      <c r="AX97" s="43"/>
      <c r="AY97" s="43"/>
      <c r="AZ97" s="43"/>
    </row>
    <row r="98" spans="31:52" s="41" customFormat="1" ht="12" customHeight="1" hidden="1">
      <c r="AE98" s="43"/>
      <c r="AF98" s="43"/>
      <c r="AG98" s="43"/>
      <c r="AH98" s="43"/>
      <c r="AI98" s="43"/>
      <c r="AJ98" s="43"/>
      <c r="AK98" s="43"/>
      <c r="AL98" s="43"/>
      <c r="AM98" s="43">
        <f>IF(SUM(AP82:AP90)=0,PROPER(AO98),AO98)</f>
      </c>
      <c r="AN98" s="43">
        <v>7</v>
      </c>
      <c r="AO98" s="50">
        <f>IF(AND(AP80&lt;20,AP80&gt;10),"",AP98&amp;AQ98)</f>
      </c>
      <c r="AP98" s="43">
        <f>IF(AP81=10," десять",IF(AP81=20," двадцать",IF(AP81=30," тридцать",IF(AP81=40," сорок",IF(AP81=50," пятьдесят",IF(AP81=60," шестьдесят",""))))))</f>
      </c>
      <c r="AQ98" s="43">
        <f>IF(AP81=70," семьдесят",IF(AP81=80," восемьдесят",IF(AP81=90," девяносто","")))</f>
      </c>
      <c r="AR98" s="43"/>
      <c r="AS98" s="43"/>
      <c r="AT98" s="43"/>
      <c r="AU98" s="43"/>
      <c r="AV98" s="43"/>
      <c r="AW98" s="43"/>
      <c r="AX98" s="43"/>
      <c r="AY98" s="43"/>
      <c r="AZ98" s="43"/>
    </row>
    <row r="99" spans="31:52" s="41" customFormat="1" ht="12" customHeight="1" hidden="1">
      <c r="AE99" s="43"/>
      <c r="AF99" s="43"/>
      <c r="AG99" s="43"/>
      <c r="AH99" s="43"/>
      <c r="AI99" s="43"/>
      <c r="AJ99" s="43"/>
      <c r="AK99" s="43"/>
      <c r="AL99" s="43"/>
      <c r="AM99" s="43">
        <f>IF(SUM(AP83:AP90)=0,PROPER(AO99),AO99)</f>
      </c>
      <c r="AN99" s="43">
        <v>8</v>
      </c>
      <c r="AO99" s="50">
        <f>AP99&amp;AQ99</f>
      </c>
      <c r="AP99" s="43">
        <f>IF(AP82=100," сто",IF(AP82=200," двести",IF(AP82=300," триста",IF(AP82=400," четыреста",IF(AP82=500," пятьсот",IF(AP82=600," шестьсот",""))))))</f>
      </c>
      <c r="AQ99" s="43">
        <f>IF(AP82=700," семьсот",IF(AP82=800," восемьсот",IF(AP82=900," девятьсот","")))</f>
      </c>
      <c r="AR99" s="43"/>
      <c r="AS99" s="43"/>
      <c r="AT99" s="43"/>
      <c r="AU99" s="43"/>
      <c r="AV99" s="43"/>
      <c r="AW99" s="43"/>
      <c r="AX99" s="43"/>
      <c r="AY99" s="43"/>
      <c r="AZ99" s="43"/>
    </row>
    <row r="100" spans="31:52" s="41" customFormat="1" ht="12" customHeight="1" hidden="1">
      <c r="AE100" s="43"/>
      <c r="AF100" s="43"/>
      <c r="AG100" s="43"/>
      <c r="AH100" s="43"/>
      <c r="AI100" s="43"/>
      <c r="AJ100" s="43"/>
      <c r="AK100" s="43"/>
      <c r="AL100" s="43"/>
      <c r="AM100" s="43">
        <f>IF(SUM(AP84:AP90)=0,PROPER(AO100),AO100)</f>
      </c>
      <c r="AN100" s="43">
        <v>9</v>
      </c>
      <c r="AO100" s="50">
        <f>IF(AND(AP84&lt;20,AP84&gt;10),"",AP100&amp;AQ100)</f>
      </c>
      <c r="AP100" s="43">
        <f>IF(AP83=1," один",IF(AP83=2," два",IF(AP83=3," три",IF(AP83=4," четыре",IF(AP83=5," пять",IF(AP83=6," шесть",IF(AP83=7," семь","")))))))</f>
      </c>
      <c r="AQ100" s="43">
        <f>IF(AP83=8," восемь",IF(AP83=9," девять",""))</f>
      </c>
      <c r="AR100" s="43">
        <f>IF(AND(AO100="",AO101="",AO102="",AO103=""),"",IF(AND(AP84&lt;20,AP84&gt;10)," миллионов",IF(AP83=1," миллион",IF(OR(AP83=2,AP83=3,AP83=4)," миллиона"," миллионов"))))</f>
      </c>
      <c r="AS100" s="43"/>
      <c r="AT100" s="43"/>
      <c r="AU100" s="43"/>
      <c r="AV100" s="43"/>
      <c r="AW100" s="43"/>
      <c r="AX100" s="43"/>
      <c r="AY100" s="43"/>
      <c r="AZ100" s="43"/>
    </row>
    <row r="101" spans="31:52" s="41" customFormat="1" ht="12" customHeight="1" hidden="1">
      <c r="AE101" s="43"/>
      <c r="AF101" s="43"/>
      <c r="AG101" s="43"/>
      <c r="AH101" s="43"/>
      <c r="AI101" s="43"/>
      <c r="AJ101" s="43"/>
      <c r="AK101" s="43"/>
      <c r="AL101" s="43"/>
      <c r="AM101" s="43">
        <f>IF(SUM(AP86:AP90)=0,PROPER(AO101),AO101)</f>
      </c>
      <c r="AN101" s="43">
        <v>10</v>
      </c>
      <c r="AO101" s="50">
        <f>AP101&amp;AQ101</f>
      </c>
      <c r="AP101" s="43">
        <f>IF(AP84=11," одиннадцать",IF(AP84=12," двенадцать",IF(AP84=13," тринадцать",IF(AP84=14," четырнадцать",IF(AP84=15," пятнадцать",IF(AP84=16," шестнадцать",IF(AP84=17," семнадцать","")))))))</f>
      </c>
      <c r="AQ101" s="43">
        <f>IF(AP84=18," восемнадцать",IF(AP84=19," девятнадцать",""))</f>
      </c>
      <c r="AR101" s="43"/>
      <c r="AS101" s="43"/>
      <c r="AT101" s="43"/>
      <c r="AU101" s="43"/>
      <c r="AV101" s="43"/>
      <c r="AW101" s="43"/>
      <c r="AX101" s="43"/>
      <c r="AY101" s="43"/>
      <c r="AZ101" s="43"/>
    </row>
    <row r="102" spans="31:52" s="41" customFormat="1" ht="12" customHeight="1" hidden="1">
      <c r="AE102" s="43"/>
      <c r="AF102" s="43"/>
      <c r="AG102" s="43"/>
      <c r="AH102" s="43"/>
      <c r="AI102" s="43"/>
      <c r="AJ102" s="43"/>
      <c r="AK102" s="43"/>
      <c r="AL102" s="43"/>
      <c r="AM102" s="43">
        <f>IF(SUM(AP86:AP90)=0,PROPER(AO102),AO102)</f>
      </c>
      <c r="AN102" s="43">
        <v>11</v>
      </c>
      <c r="AO102" s="50">
        <f>IF(AND(AP84&lt;20,AP84&gt;10),"",AP102&amp;AQ102)</f>
      </c>
      <c r="AP102" s="43">
        <f>IF(AP85=10," десять",IF(AP85=20," двадцать",IF(AP85=30," тридцать",IF(AP85=40," сорок",IF(AP85=50," пятьдесят",IF(AP85=60," шестьдесят",""))))))</f>
      </c>
      <c r="AQ102" s="43">
        <f>IF(AP85=70," семьдесят",IF(AP85=80," восемьдесят",IF(AP85=90," девяносто","")))</f>
      </c>
      <c r="AR102" s="43"/>
      <c r="AS102" s="43"/>
      <c r="AT102" s="43"/>
      <c r="AU102" s="43"/>
      <c r="AV102" s="43"/>
      <c r="AW102" s="43"/>
      <c r="AX102" s="43"/>
      <c r="AY102" s="43"/>
      <c r="AZ102" s="43"/>
    </row>
    <row r="103" spans="31:52" s="41" customFormat="1" ht="12" customHeight="1" hidden="1">
      <c r="AE103" s="43"/>
      <c r="AF103" s="43"/>
      <c r="AG103" s="43"/>
      <c r="AH103" s="43"/>
      <c r="AI103" s="43"/>
      <c r="AJ103" s="43"/>
      <c r="AK103" s="43"/>
      <c r="AL103" s="43"/>
      <c r="AM103" s="43">
        <f>IF(SUM(AP87:AP90)=0,PROPER(AO103),AO103)</f>
      </c>
      <c r="AN103" s="43">
        <v>12</v>
      </c>
      <c r="AO103" s="50">
        <f>AP103&amp;AQ103</f>
      </c>
      <c r="AP103" s="43">
        <f>IF(AP86=100," сто",IF(AP86=200," двести",IF(AP86=300," триста",IF(AP86=400," четыреста",IF(AP86=500," пятьсот",IF(AP86=600," шестьсот",""))))))</f>
      </c>
      <c r="AQ103" s="43">
        <f>IF(AP86=700," семьсот",IF(AP86=800," восемьсот",IF(AP86=900," девятьсот","")))</f>
      </c>
      <c r="AR103" s="43"/>
      <c r="AS103" s="43"/>
      <c r="AT103" s="43"/>
      <c r="AU103" s="43"/>
      <c r="AV103" s="43"/>
      <c r="AW103" s="43"/>
      <c r="AX103" s="43"/>
      <c r="AY103" s="43"/>
      <c r="AZ103" s="43"/>
    </row>
    <row r="104" spans="31:52" s="41" customFormat="1" ht="12" customHeight="1" hidden="1">
      <c r="AE104" s="43"/>
      <c r="AF104" s="43"/>
      <c r="AG104" s="43"/>
      <c r="AH104" s="43"/>
      <c r="AI104" s="43"/>
      <c r="AJ104" s="43"/>
      <c r="AK104" s="43"/>
      <c r="AL104" s="43"/>
      <c r="AM104" s="43">
        <f>IF(SUM(AP88:AP90)=0,PROPER(AO104),AO104)</f>
      </c>
      <c r="AN104" s="43">
        <v>13</v>
      </c>
      <c r="AO104" s="50">
        <f>IF(AND(AP88&lt;20,AP88&gt;10),"",AP104&amp;AQ104)</f>
      </c>
      <c r="AP104" s="43">
        <f>IF(AP87=1," один",IF(AP87=2," два",IF(AP87=3," три",IF(AP87=4," четыре",IF(AP87=5," пять",IF(AP87=6," шесть",IF(AP87=7," семь","")))))))</f>
      </c>
      <c r="AQ104" s="43">
        <f>IF(AP87=8," восемь",IF(AP87=9," девять",""))</f>
      </c>
      <c r="AR104" s="43">
        <f>IF(AND(AO104="",AO105="",AO106="",AO107=""),"",IF(AND(AP88&lt;20,AP88&gt;10)," миллиардов",IF(AP87=1," миллиард",IF(OR(AP87=2,AP87=3,AP87=4)," миллиарда"," миллиардов"))))</f>
      </c>
      <c r="AS104" s="43"/>
      <c r="AT104" s="43"/>
      <c r="AU104" s="43"/>
      <c r="AV104" s="43"/>
      <c r="AW104" s="43"/>
      <c r="AX104" s="43"/>
      <c r="AY104" s="43"/>
      <c r="AZ104" s="43"/>
    </row>
    <row r="105" spans="31:52" s="41" customFormat="1" ht="12" customHeight="1" hidden="1">
      <c r="AE105" s="43"/>
      <c r="AF105" s="43"/>
      <c r="AG105" s="43"/>
      <c r="AH105" s="43"/>
      <c r="AI105" s="43"/>
      <c r="AJ105" s="43"/>
      <c r="AK105" s="43"/>
      <c r="AL105" s="43"/>
      <c r="AM105" s="43">
        <f>IF(AP90=0,PROPER(AO105),AO105)</f>
      </c>
      <c r="AN105" s="43">
        <v>14</v>
      </c>
      <c r="AO105" s="50">
        <f>AP105&amp;AQ105</f>
      </c>
      <c r="AP105" s="43">
        <f>IF(AP88=11," одиннадцать",IF(AP88=12," двенадцать",IF(AP88=13," тринадцать",IF(AP88=14," четырнадцать",IF(AP88=15," пятнадцать",IF(AP88=16," шестнадцать",IF(AP88=17," семнадцать","")))))))</f>
      </c>
      <c r="AQ105" s="43">
        <f>IF(AP88=18," восемнадцать",IF(AP88=19," девятнадцать",""))</f>
      </c>
      <c r="AR105" s="43"/>
      <c r="AS105" s="43"/>
      <c r="AT105" s="43"/>
      <c r="AU105" s="43"/>
      <c r="AV105" s="43"/>
      <c r="AW105" s="43"/>
      <c r="AX105" s="43"/>
      <c r="AY105" s="43"/>
      <c r="AZ105" s="43"/>
    </row>
    <row r="106" spans="31:52" s="41" customFormat="1" ht="12" customHeight="1" hidden="1">
      <c r="AE106" s="43"/>
      <c r="AF106" s="43"/>
      <c r="AG106" s="43"/>
      <c r="AH106" s="43"/>
      <c r="AI106" s="43"/>
      <c r="AJ106" s="43"/>
      <c r="AK106" s="43"/>
      <c r="AL106" s="43"/>
      <c r="AM106" s="43">
        <f>IF(SUM(AP90)=0,PROPER(AO106),AO106)</f>
      </c>
      <c r="AN106" s="43">
        <v>15</v>
      </c>
      <c r="AO106" s="50">
        <f>IF(AND(AP88&lt;20,AP88&gt;10),"",AP106&amp;AQ106)</f>
      </c>
      <c r="AP106" s="43">
        <f>IF(AP89=10," десять",IF(AP89=20," двадцать",IF(AP89=30," тридцать",IF(AP89=40," сорок",IF(AP89=50," пятьдесят",IF(AP89=60," шестьдесят",""))))))</f>
      </c>
      <c r="AQ106" s="43">
        <f>IF(AP89=70," семьдесят",IF(AP89=80," восемьдесят",IF(AP89=90," девяносто","")))</f>
      </c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31:52" s="41" customFormat="1" ht="12" customHeight="1" hidden="1">
      <c r="AE107" s="43"/>
      <c r="AF107" s="43"/>
      <c r="AG107" s="43"/>
      <c r="AH107" s="43"/>
      <c r="AI107" s="43"/>
      <c r="AJ107" s="43"/>
      <c r="AK107" s="43"/>
      <c r="AL107" s="43"/>
      <c r="AM107" s="43">
        <f>PROPER(AO107)</f>
      </c>
      <c r="AN107" s="43">
        <v>16</v>
      </c>
      <c r="AO107" s="50">
        <f>AP107&amp;AQ107</f>
      </c>
      <c r="AP107" s="43">
        <f>IF(AP90=100," сто",IF(AP90=200," двести",IF(AP90=300," триста",IF(AP90=400," четыреста",IF(AP90=500," пятьсот",IF(AP90=600," шестьсот",""))))))</f>
      </c>
      <c r="AQ107" s="43">
        <f>IF(AP90=700," семьсот",IF(AP90=800," восемьсот",IF(AP90=900," девятьсот","")))</f>
      </c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31:52" s="41" customFormat="1" ht="12" customHeight="1" hidden="1"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</row>
    <row r="109" spans="31:52" s="41" customFormat="1" ht="12" customHeight="1" hidden="1"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</row>
    <row r="110" spans="31:52" s="40" customFormat="1" ht="12" customHeight="1" hidden="1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</sheetData>
  <sheetProtection/>
  <mergeCells count="57">
    <mergeCell ref="AI89:AM89"/>
    <mergeCell ref="H37:Q37"/>
    <mergeCell ref="H39:Q39"/>
    <mergeCell ref="J41:Q41"/>
    <mergeCell ref="E43:I43"/>
    <mergeCell ref="M43:Q43"/>
    <mergeCell ref="Y43:AC43"/>
    <mergeCell ref="C34:G34"/>
    <mergeCell ref="J34:M34"/>
    <mergeCell ref="O34:P34"/>
    <mergeCell ref="AF35:AI36"/>
    <mergeCell ref="AF34:AI34"/>
    <mergeCell ref="AJ35:AL36"/>
    <mergeCell ref="AJ34:AL34"/>
    <mergeCell ref="W32:AD32"/>
    <mergeCell ref="W33:AD33"/>
    <mergeCell ref="AF32:AI32"/>
    <mergeCell ref="AJ32:AL32"/>
    <mergeCell ref="AF33:AI33"/>
    <mergeCell ref="AJ33:AL33"/>
    <mergeCell ref="AF28:AI28"/>
    <mergeCell ref="AJ28:AL28"/>
    <mergeCell ref="AF29:AI29"/>
    <mergeCell ref="AJ29:AL29"/>
    <mergeCell ref="U29:AD29"/>
    <mergeCell ref="E30:K30"/>
    <mergeCell ref="AF30:AI31"/>
    <mergeCell ref="AJ30:AL31"/>
    <mergeCell ref="H24:W24"/>
    <mergeCell ref="H25:W25"/>
    <mergeCell ref="C26:W26"/>
    <mergeCell ref="U27:V27"/>
    <mergeCell ref="S27:T27"/>
    <mergeCell ref="C27:R27"/>
    <mergeCell ref="F18:V18"/>
    <mergeCell ref="AF18:AL24"/>
    <mergeCell ref="AF25:AL25"/>
    <mergeCell ref="C19:W19"/>
    <mergeCell ref="G20:V20"/>
    <mergeCell ref="C21:W21"/>
    <mergeCell ref="X21:AE21"/>
    <mergeCell ref="AA22:AE23"/>
    <mergeCell ref="C22:W22"/>
    <mergeCell ref="J23:W23"/>
    <mergeCell ref="AF17:AL17"/>
    <mergeCell ref="X17:AE17"/>
    <mergeCell ref="AA18:AE19"/>
    <mergeCell ref="X24:AE27"/>
    <mergeCell ref="AF26:AL26"/>
    <mergeCell ref="AF27:AI27"/>
    <mergeCell ref="AJ27:AL27"/>
    <mergeCell ref="B1:AN1"/>
    <mergeCell ref="C13:AL13"/>
    <mergeCell ref="C14:W14"/>
    <mergeCell ref="X14:Z14"/>
    <mergeCell ref="R15:U15"/>
    <mergeCell ref="W15:X1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AN157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1" spans="2:40" s="18" customFormat="1" ht="17.25" customHeight="1" thickBot="1"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39" ht="12" customHeight="1"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5"/>
    </row>
    <row r="3" spans="2:39" ht="12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6" t="s">
        <v>38</v>
      </c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7"/>
      <c r="AD4" s="17"/>
      <c r="AE4" s="17"/>
      <c r="AF4" s="17"/>
      <c r="AG4" s="17"/>
      <c r="AH4" s="17"/>
      <c r="AI4" s="17"/>
      <c r="AJ4" s="17"/>
      <c r="AK4" s="17"/>
      <c r="AL4" s="16"/>
      <c r="AM4" s="8"/>
    </row>
    <row r="5" spans="2:39" ht="12" customHeight="1">
      <c r="B5" s="6"/>
      <c r="C5" s="107" t="s">
        <v>39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  <c r="U5" s="107" t="s">
        <v>39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  <c r="AM5" s="8"/>
    </row>
    <row r="6" spans="2:39" ht="12" customHeight="1">
      <c r="B6" s="6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U6" s="110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/>
      <c r="AM6" s="8"/>
    </row>
    <row r="7" spans="2:39" ht="12" customHeight="1">
      <c r="B7" s="6"/>
      <c r="C7" s="107" t="s">
        <v>40</v>
      </c>
      <c r="D7" s="108"/>
      <c r="E7" s="108"/>
      <c r="F7" s="108"/>
      <c r="G7" s="108"/>
      <c r="H7" s="109"/>
      <c r="I7" s="107" t="s">
        <v>41</v>
      </c>
      <c r="J7" s="108"/>
      <c r="K7" s="108"/>
      <c r="L7" s="108"/>
      <c r="M7" s="108"/>
      <c r="N7" s="109"/>
      <c r="O7" s="107" t="s">
        <v>42</v>
      </c>
      <c r="P7" s="108"/>
      <c r="Q7" s="108"/>
      <c r="R7" s="108"/>
      <c r="S7" s="108"/>
      <c r="T7" s="109"/>
      <c r="U7" s="107" t="s">
        <v>40</v>
      </c>
      <c r="V7" s="108"/>
      <c r="W7" s="108"/>
      <c r="X7" s="108"/>
      <c r="Y7" s="108"/>
      <c r="Z7" s="109"/>
      <c r="AA7" s="107" t="s">
        <v>41</v>
      </c>
      <c r="AB7" s="108"/>
      <c r="AC7" s="108"/>
      <c r="AD7" s="108"/>
      <c r="AE7" s="108"/>
      <c r="AF7" s="109"/>
      <c r="AG7" s="107" t="s">
        <v>42</v>
      </c>
      <c r="AH7" s="108"/>
      <c r="AI7" s="108"/>
      <c r="AJ7" s="108"/>
      <c r="AK7" s="108"/>
      <c r="AL7" s="109"/>
      <c r="AM7" s="8"/>
    </row>
    <row r="8" spans="2:39" ht="12" customHeight="1">
      <c r="B8" s="6"/>
      <c r="C8" s="110"/>
      <c r="D8" s="111"/>
      <c r="E8" s="111"/>
      <c r="F8" s="111"/>
      <c r="G8" s="111"/>
      <c r="H8" s="112"/>
      <c r="I8" s="110"/>
      <c r="J8" s="111"/>
      <c r="K8" s="111"/>
      <c r="L8" s="111"/>
      <c r="M8" s="111"/>
      <c r="N8" s="112"/>
      <c r="O8" s="110"/>
      <c r="P8" s="111"/>
      <c r="Q8" s="111"/>
      <c r="R8" s="111"/>
      <c r="S8" s="111"/>
      <c r="T8" s="112"/>
      <c r="U8" s="110"/>
      <c r="V8" s="111"/>
      <c r="W8" s="111"/>
      <c r="X8" s="111"/>
      <c r="Y8" s="111"/>
      <c r="Z8" s="112"/>
      <c r="AA8" s="110"/>
      <c r="AB8" s="111"/>
      <c r="AC8" s="111"/>
      <c r="AD8" s="111"/>
      <c r="AE8" s="111"/>
      <c r="AF8" s="112"/>
      <c r="AG8" s="110"/>
      <c r="AH8" s="111"/>
      <c r="AI8" s="111"/>
      <c r="AJ8" s="111"/>
      <c r="AK8" s="111"/>
      <c r="AL8" s="112"/>
      <c r="AM8" s="8"/>
    </row>
    <row r="9" spans="2:39" ht="12" customHeight="1">
      <c r="B9" s="6"/>
      <c r="C9" s="106">
        <v>1</v>
      </c>
      <c r="D9" s="106"/>
      <c r="E9" s="106"/>
      <c r="F9" s="106"/>
      <c r="G9" s="106"/>
      <c r="H9" s="106"/>
      <c r="I9" s="106">
        <v>2</v>
      </c>
      <c r="J9" s="106"/>
      <c r="K9" s="106"/>
      <c r="L9" s="106"/>
      <c r="M9" s="106"/>
      <c r="N9" s="106"/>
      <c r="O9" s="106">
        <v>3</v>
      </c>
      <c r="P9" s="106"/>
      <c r="Q9" s="106"/>
      <c r="R9" s="106"/>
      <c r="S9" s="106"/>
      <c r="T9" s="106"/>
      <c r="U9" s="106">
        <v>4</v>
      </c>
      <c r="V9" s="106"/>
      <c r="W9" s="106"/>
      <c r="X9" s="106"/>
      <c r="Y9" s="106"/>
      <c r="Z9" s="106"/>
      <c r="AA9" s="106">
        <v>5</v>
      </c>
      <c r="AB9" s="106"/>
      <c r="AC9" s="106"/>
      <c r="AD9" s="106"/>
      <c r="AE9" s="106"/>
      <c r="AF9" s="106"/>
      <c r="AG9" s="106">
        <v>6</v>
      </c>
      <c r="AH9" s="106"/>
      <c r="AI9" s="106"/>
      <c r="AJ9" s="106"/>
      <c r="AK9" s="106"/>
      <c r="AL9" s="106"/>
      <c r="AM9" s="8"/>
    </row>
    <row r="10" spans="2:39" ht="12" customHeight="1">
      <c r="B10" s="6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3"/>
      <c r="P10" s="113"/>
      <c r="Q10" s="113"/>
      <c r="R10" s="113"/>
      <c r="S10" s="113"/>
      <c r="T10" s="113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3"/>
      <c r="AH10" s="113"/>
      <c r="AI10" s="113"/>
      <c r="AJ10" s="113"/>
      <c r="AK10" s="113"/>
      <c r="AL10" s="113"/>
      <c r="AM10" s="8"/>
    </row>
    <row r="11" spans="2:39" ht="12" customHeight="1">
      <c r="B11" s="6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05"/>
      <c r="P11" s="105"/>
      <c r="Q11" s="105"/>
      <c r="R11" s="105"/>
      <c r="S11" s="105"/>
      <c r="T11" s="105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05"/>
      <c r="AH11" s="105"/>
      <c r="AI11" s="105"/>
      <c r="AJ11" s="105"/>
      <c r="AK11" s="105"/>
      <c r="AL11" s="105"/>
      <c r="AM11" s="8"/>
    </row>
    <row r="12" spans="2:39" ht="12" customHeight="1">
      <c r="B12" s="6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05"/>
      <c r="P12" s="105"/>
      <c r="Q12" s="105"/>
      <c r="R12" s="105"/>
      <c r="S12" s="105"/>
      <c r="T12" s="105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05"/>
      <c r="AH12" s="105"/>
      <c r="AI12" s="105"/>
      <c r="AJ12" s="105"/>
      <c r="AK12" s="105"/>
      <c r="AL12" s="105"/>
      <c r="AM12" s="8"/>
    </row>
    <row r="13" spans="2:39" ht="12" customHeight="1">
      <c r="B13" s="6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05"/>
      <c r="P13" s="105"/>
      <c r="Q13" s="105"/>
      <c r="R13" s="105"/>
      <c r="S13" s="105"/>
      <c r="T13" s="105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05"/>
      <c r="AH13" s="105"/>
      <c r="AI13" s="105"/>
      <c r="AJ13" s="105"/>
      <c r="AK13" s="105"/>
      <c r="AL13" s="105"/>
      <c r="AM13" s="8"/>
    </row>
    <row r="14" spans="2:39" ht="12" customHeight="1">
      <c r="B14" s="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05"/>
      <c r="P14" s="105"/>
      <c r="Q14" s="105"/>
      <c r="R14" s="105"/>
      <c r="S14" s="105"/>
      <c r="T14" s="10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05"/>
      <c r="AH14" s="105"/>
      <c r="AI14" s="105"/>
      <c r="AJ14" s="105"/>
      <c r="AK14" s="105"/>
      <c r="AL14" s="105"/>
      <c r="AM14" s="8"/>
    </row>
    <row r="15" spans="2:39" ht="12" customHeight="1">
      <c r="B15" s="6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05"/>
      <c r="P15" s="105"/>
      <c r="Q15" s="105"/>
      <c r="R15" s="105"/>
      <c r="S15" s="105"/>
      <c r="T15" s="105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05"/>
      <c r="AH15" s="105"/>
      <c r="AI15" s="105"/>
      <c r="AJ15" s="105"/>
      <c r="AK15" s="105"/>
      <c r="AL15" s="105"/>
      <c r="AM15" s="8"/>
    </row>
    <row r="16" spans="2:39" ht="12" customHeight="1">
      <c r="B16" s="6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05"/>
      <c r="P16" s="105"/>
      <c r="Q16" s="105"/>
      <c r="R16" s="105"/>
      <c r="S16" s="105"/>
      <c r="T16" s="105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05"/>
      <c r="AH16" s="105"/>
      <c r="AI16" s="105"/>
      <c r="AJ16" s="105"/>
      <c r="AK16" s="105"/>
      <c r="AL16" s="105"/>
      <c r="AM16" s="8"/>
    </row>
    <row r="17" spans="2:39" ht="12" customHeight="1">
      <c r="B17" s="6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05"/>
      <c r="P17" s="105"/>
      <c r="Q17" s="105"/>
      <c r="R17" s="105"/>
      <c r="S17" s="105"/>
      <c r="T17" s="10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05"/>
      <c r="AH17" s="105"/>
      <c r="AI17" s="105"/>
      <c r="AJ17" s="105"/>
      <c r="AK17" s="105"/>
      <c r="AL17" s="105"/>
      <c r="AM17" s="8"/>
    </row>
    <row r="18" spans="2:39" s="2" customFormat="1" ht="12" customHeight="1">
      <c r="B18" s="9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05"/>
      <c r="P18" s="105"/>
      <c r="Q18" s="105"/>
      <c r="R18" s="105"/>
      <c r="S18" s="105"/>
      <c r="T18" s="105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05"/>
      <c r="AH18" s="105"/>
      <c r="AI18" s="105"/>
      <c r="AJ18" s="105"/>
      <c r="AK18" s="105"/>
      <c r="AL18" s="105"/>
      <c r="AM18" s="10"/>
    </row>
    <row r="19" spans="2:39" s="2" customFormat="1" ht="12" customHeight="1">
      <c r="B19" s="9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05"/>
      <c r="P19" s="105"/>
      <c r="Q19" s="105"/>
      <c r="R19" s="105"/>
      <c r="S19" s="105"/>
      <c r="T19" s="105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05"/>
      <c r="AH19" s="105"/>
      <c r="AI19" s="105"/>
      <c r="AJ19" s="105"/>
      <c r="AK19" s="105"/>
      <c r="AL19" s="105"/>
      <c r="AM19" s="10"/>
    </row>
    <row r="20" spans="2:39" s="2" customFormat="1" ht="12" customHeight="1">
      <c r="B20" s="9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05"/>
      <c r="P20" s="105"/>
      <c r="Q20" s="105"/>
      <c r="R20" s="105"/>
      <c r="S20" s="105"/>
      <c r="T20" s="105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05"/>
      <c r="AH20" s="105"/>
      <c r="AI20" s="105"/>
      <c r="AJ20" s="105"/>
      <c r="AK20" s="105"/>
      <c r="AL20" s="105"/>
      <c r="AM20" s="10"/>
    </row>
    <row r="21" spans="2:39" s="2" customFormat="1" ht="12" customHeight="1">
      <c r="B21" s="9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05"/>
      <c r="P21" s="105"/>
      <c r="Q21" s="105"/>
      <c r="R21" s="105"/>
      <c r="S21" s="105"/>
      <c r="T21" s="105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05"/>
      <c r="AH21" s="105"/>
      <c r="AI21" s="105"/>
      <c r="AJ21" s="105"/>
      <c r="AK21" s="105"/>
      <c r="AL21" s="105"/>
      <c r="AM21" s="10"/>
    </row>
    <row r="22" spans="2:39" s="2" customFormat="1" ht="12" customHeight="1">
      <c r="B22" s="9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05"/>
      <c r="P22" s="105"/>
      <c r="Q22" s="105"/>
      <c r="R22" s="105"/>
      <c r="S22" s="105"/>
      <c r="T22" s="105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05"/>
      <c r="AH22" s="105"/>
      <c r="AI22" s="105"/>
      <c r="AJ22" s="105"/>
      <c r="AK22" s="105"/>
      <c r="AL22" s="105"/>
      <c r="AM22" s="10"/>
    </row>
    <row r="23" spans="2:39" s="2" customFormat="1" ht="12" customHeight="1">
      <c r="B23" s="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05"/>
      <c r="P23" s="105"/>
      <c r="Q23" s="105"/>
      <c r="R23" s="105"/>
      <c r="S23" s="105"/>
      <c r="T23" s="105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05"/>
      <c r="AH23" s="105"/>
      <c r="AI23" s="105"/>
      <c r="AJ23" s="105"/>
      <c r="AK23" s="105"/>
      <c r="AL23" s="105"/>
      <c r="AM23" s="10"/>
    </row>
    <row r="24" spans="2:39" s="2" customFormat="1" ht="12" customHeight="1">
      <c r="B24" s="9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05"/>
      <c r="P24" s="105"/>
      <c r="Q24" s="105"/>
      <c r="R24" s="105"/>
      <c r="S24" s="105"/>
      <c r="T24" s="105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05"/>
      <c r="AH24" s="105"/>
      <c r="AI24" s="105"/>
      <c r="AJ24" s="105"/>
      <c r="AK24" s="105"/>
      <c r="AL24" s="105"/>
      <c r="AM24" s="10"/>
    </row>
    <row r="25" spans="2:39" s="2" customFormat="1" ht="12" customHeight="1">
      <c r="B25" s="9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05"/>
      <c r="P25" s="105"/>
      <c r="Q25" s="105"/>
      <c r="R25" s="105"/>
      <c r="S25" s="105"/>
      <c r="T25" s="105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05"/>
      <c r="AH25" s="105"/>
      <c r="AI25" s="105"/>
      <c r="AJ25" s="105"/>
      <c r="AK25" s="105"/>
      <c r="AL25" s="105"/>
      <c r="AM25" s="10"/>
    </row>
    <row r="26" spans="2:39" s="2" customFormat="1" ht="12" customHeight="1">
      <c r="B26" s="9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05"/>
      <c r="P26" s="105"/>
      <c r="Q26" s="105"/>
      <c r="R26" s="105"/>
      <c r="S26" s="105"/>
      <c r="T26" s="105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05"/>
      <c r="AH26" s="105"/>
      <c r="AI26" s="105"/>
      <c r="AJ26" s="105"/>
      <c r="AK26" s="105"/>
      <c r="AL26" s="105"/>
      <c r="AM26" s="10"/>
    </row>
    <row r="27" spans="2:39" s="2" customFormat="1" ht="12" customHeight="1">
      <c r="B27" s="9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05"/>
      <c r="P27" s="105"/>
      <c r="Q27" s="105"/>
      <c r="R27" s="105"/>
      <c r="S27" s="105"/>
      <c r="T27" s="105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05"/>
      <c r="AH27" s="105"/>
      <c r="AI27" s="105"/>
      <c r="AJ27" s="105"/>
      <c r="AK27" s="105"/>
      <c r="AL27" s="105"/>
      <c r="AM27" s="10"/>
    </row>
    <row r="28" spans="2:39" s="2" customFormat="1" ht="12" customHeight="1">
      <c r="B28" s="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05"/>
      <c r="P28" s="105"/>
      <c r="Q28" s="105"/>
      <c r="R28" s="105"/>
      <c r="S28" s="105"/>
      <c r="T28" s="105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05"/>
      <c r="AH28" s="105"/>
      <c r="AI28" s="105"/>
      <c r="AJ28" s="105"/>
      <c r="AK28" s="105"/>
      <c r="AL28" s="105"/>
      <c r="AM28" s="10"/>
    </row>
    <row r="29" spans="2:39" s="2" customFormat="1" ht="12" customHeight="1">
      <c r="B29" s="9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05"/>
      <c r="P29" s="105"/>
      <c r="Q29" s="105"/>
      <c r="R29" s="105"/>
      <c r="S29" s="105"/>
      <c r="T29" s="105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05"/>
      <c r="AH29" s="105"/>
      <c r="AI29" s="105"/>
      <c r="AJ29" s="105"/>
      <c r="AK29" s="105"/>
      <c r="AL29" s="105"/>
      <c r="AM29" s="10"/>
    </row>
    <row r="30" spans="2:39" s="2" customFormat="1" ht="12" customHeight="1">
      <c r="B30" s="9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05"/>
      <c r="P30" s="105"/>
      <c r="Q30" s="105"/>
      <c r="R30" s="105"/>
      <c r="S30" s="105"/>
      <c r="T30" s="105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05"/>
      <c r="AH30" s="105"/>
      <c r="AI30" s="105"/>
      <c r="AJ30" s="105"/>
      <c r="AK30" s="105"/>
      <c r="AL30" s="105"/>
      <c r="AM30" s="10"/>
    </row>
    <row r="31" spans="2:39" s="2" customFormat="1" ht="12" customHeight="1">
      <c r="B31" s="9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05"/>
      <c r="P31" s="105"/>
      <c r="Q31" s="105"/>
      <c r="R31" s="105"/>
      <c r="S31" s="105"/>
      <c r="T31" s="105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05"/>
      <c r="AH31" s="105"/>
      <c r="AI31" s="105"/>
      <c r="AJ31" s="105"/>
      <c r="AK31" s="105"/>
      <c r="AL31" s="105"/>
      <c r="AM31" s="10"/>
    </row>
    <row r="32" spans="2:39" s="2" customFormat="1" ht="12" customHeight="1">
      <c r="B32" s="9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05"/>
      <c r="P32" s="105"/>
      <c r="Q32" s="105"/>
      <c r="R32" s="105"/>
      <c r="S32" s="105"/>
      <c r="T32" s="105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05"/>
      <c r="AH32" s="105"/>
      <c r="AI32" s="105"/>
      <c r="AJ32" s="105"/>
      <c r="AK32" s="105"/>
      <c r="AL32" s="105"/>
      <c r="AM32" s="10"/>
    </row>
    <row r="33" spans="2:39" s="2" customFormat="1" ht="12" customHeight="1">
      <c r="B33" s="9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05"/>
      <c r="P33" s="105"/>
      <c r="Q33" s="105"/>
      <c r="R33" s="105"/>
      <c r="S33" s="105"/>
      <c r="T33" s="105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05"/>
      <c r="AH33" s="105"/>
      <c r="AI33" s="105"/>
      <c r="AJ33" s="105"/>
      <c r="AK33" s="105"/>
      <c r="AL33" s="105"/>
      <c r="AM33" s="10"/>
    </row>
    <row r="34" spans="2:39" s="2" customFormat="1" ht="12" customHeight="1"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05"/>
      <c r="P34" s="105"/>
      <c r="Q34" s="105"/>
      <c r="R34" s="105"/>
      <c r="S34" s="105"/>
      <c r="T34" s="105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05"/>
      <c r="AH34" s="105"/>
      <c r="AI34" s="105"/>
      <c r="AJ34" s="105"/>
      <c r="AK34" s="105"/>
      <c r="AL34" s="105"/>
      <c r="AM34" s="10"/>
    </row>
    <row r="35" spans="2:39" s="2" customFormat="1" ht="12" customHeight="1">
      <c r="B35" s="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05"/>
      <c r="P35" s="105"/>
      <c r="Q35" s="105"/>
      <c r="R35" s="105"/>
      <c r="S35" s="105"/>
      <c r="T35" s="105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05"/>
      <c r="AH35" s="105"/>
      <c r="AI35" s="105"/>
      <c r="AJ35" s="105"/>
      <c r="AK35" s="105"/>
      <c r="AL35" s="105"/>
      <c r="AM35" s="10"/>
    </row>
    <row r="36" spans="2:39" s="2" customFormat="1" ht="12" customHeight="1">
      <c r="B36" s="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05"/>
      <c r="P36" s="105"/>
      <c r="Q36" s="105"/>
      <c r="R36" s="105"/>
      <c r="S36" s="105"/>
      <c r="T36" s="105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05"/>
      <c r="AH36" s="105"/>
      <c r="AI36" s="105"/>
      <c r="AJ36" s="105"/>
      <c r="AK36" s="105"/>
      <c r="AL36" s="105"/>
      <c r="AM36" s="10"/>
    </row>
    <row r="37" spans="2:39" s="2" customFormat="1" ht="12" customHeight="1">
      <c r="B37" s="9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05"/>
      <c r="P37" s="105"/>
      <c r="Q37" s="105"/>
      <c r="R37" s="105"/>
      <c r="S37" s="105"/>
      <c r="T37" s="105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05"/>
      <c r="AH37" s="105"/>
      <c r="AI37" s="105"/>
      <c r="AJ37" s="105"/>
      <c r="AK37" s="105"/>
      <c r="AL37" s="105"/>
      <c r="AM37" s="10"/>
    </row>
    <row r="38" spans="2:39" s="2" customFormat="1" ht="12" customHeight="1">
      <c r="B38" s="9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05"/>
      <c r="P38" s="105"/>
      <c r="Q38" s="105"/>
      <c r="R38" s="105"/>
      <c r="S38" s="105"/>
      <c r="T38" s="105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05"/>
      <c r="AH38" s="105"/>
      <c r="AI38" s="105"/>
      <c r="AJ38" s="105"/>
      <c r="AK38" s="105"/>
      <c r="AL38" s="105"/>
      <c r="AM38" s="10"/>
    </row>
    <row r="39" spans="2:39" s="2" customFormat="1" ht="12" customHeight="1">
      <c r="B39" s="9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05"/>
      <c r="P39" s="105"/>
      <c r="Q39" s="105"/>
      <c r="R39" s="105"/>
      <c r="S39" s="105"/>
      <c r="T39" s="105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05"/>
      <c r="AH39" s="105"/>
      <c r="AI39" s="105"/>
      <c r="AJ39" s="105"/>
      <c r="AK39" s="105"/>
      <c r="AL39" s="105"/>
      <c r="AM39" s="10"/>
    </row>
    <row r="40" spans="2:39" s="2" customFormat="1" ht="12" customHeight="1">
      <c r="B40" s="9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05"/>
      <c r="P40" s="105"/>
      <c r="Q40" s="105"/>
      <c r="R40" s="105"/>
      <c r="S40" s="105"/>
      <c r="T40" s="105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05"/>
      <c r="AH40" s="105"/>
      <c r="AI40" s="105"/>
      <c r="AJ40" s="105"/>
      <c r="AK40" s="105"/>
      <c r="AL40" s="105"/>
      <c r="AM40" s="10"/>
    </row>
    <row r="41" spans="2:39" s="2" customFormat="1" ht="12" customHeight="1">
      <c r="B41" s="9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05"/>
      <c r="P41" s="105"/>
      <c r="Q41" s="105"/>
      <c r="R41" s="105"/>
      <c r="S41" s="105"/>
      <c r="T41" s="105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05"/>
      <c r="AH41" s="105"/>
      <c r="AI41" s="105"/>
      <c r="AJ41" s="105"/>
      <c r="AK41" s="105"/>
      <c r="AL41" s="105"/>
      <c r="AM41" s="10"/>
    </row>
    <row r="42" spans="2:39" s="2" customFormat="1" ht="12" customHeight="1">
      <c r="B42" s="9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05"/>
      <c r="P42" s="105"/>
      <c r="Q42" s="105"/>
      <c r="R42" s="105"/>
      <c r="S42" s="105"/>
      <c r="T42" s="105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05"/>
      <c r="AH42" s="105"/>
      <c r="AI42" s="105"/>
      <c r="AJ42" s="105"/>
      <c r="AK42" s="105"/>
      <c r="AL42" s="105"/>
      <c r="AM42" s="10"/>
    </row>
    <row r="43" spans="2:39" s="2" customFormat="1" ht="12" customHeight="1">
      <c r="B43" s="9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05"/>
      <c r="P43" s="105"/>
      <c r="Q43" s="105"/>
      <c r="R43" s="105"/>
      <c r="S43" s="105"/>
      <c r="T43" s="105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05"/>
      <c r="AH43" s="105"/>
      <c r="AI43" s="105"/>
      <c r="AJ43" s="105"/>
      <c r="AK43" s="105"/>
      <c r="AL43" s="105"/>
      <c r="AM43" s="10"/>
    </row>
    <row r="44" spans="2:39" s="2" customFormat="1" ht="12" customHeight="1">
      <c r="B44" s="9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05"/>
      <c r="P44" s="105"/>
      <c r="Q44" s="105"/>
      <c r="R44" s="105"/>
      <c r="S44" s="105"/>
      <c r="T44" s="105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05"/>
      <c r="AH44" s="105"/>
      <c r="AI44" s="105"/>
      <c r="AJ44" s="105"/>
      <c r="AK44" s="105"/>
      <c r="AL44" s="105"/>
      <c r="AM44" s="10"/>
    </row>
    <row r="45" spans="2:39" s="2" customFormat="1" ht="12" customHeight="1">
      <c r="B45" s="9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05"/>
      <c r="P45" s="105"/>
      <c r="Q45" s="105"/>
      <c r="R45" s="105"/>
      <c r="S45" s="105"/>
      <c r="T45" s="105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05"/>
      <c r="AH45" s="105"/>
      <c r="AI45" s="105"/>
      <c r="AJ45" s="105"/>
      <c r="AK45" s="105"/>
      <c r="AL45" s="105"/>
      <c r="AM45" s="10"/>
    </row>
    <row r="46" spans="2:39" s="2" customFormat="1" ht="12" customHeight="1">
      <c r="B46" s="9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05"/>
      <c r="P46" s="105"/>
      <c r="Q46" s="105"/>
      <c r="R46" s="105"/>
      <c r="S46" s="105"/>
      <c r="T46" s="105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05"/>
      <c r="AH46" s="105"/>
      <c r="AI46" s="105"/>
      <c r="AJ46" s="105"/>
      <c r="AK46" s="105"/>
      <c r="AL46" s="105"/>
      <c r="AM46" s="10"/>
    </row>
    <row r="47" spans="2:39" s="2" customFormat="1" ht="12" customHeight="1">
      <c r="B47" s="9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05"/>
      <c r="P47" s="105"/>
      <c r="Q47" s="105"/>
      <c r="R47" s="105"/>
      <c r="S47" s="105"/>
      <c r="T47" s="105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05"/>
      <c r="AH47" s="105"/>
      <c r="AI47" s="105"/>
      <c r="AJ47" s="105"/>
      <c r="AK47" s="105"/>
      <c r="AL47" s="105"/>
      <c r="AM47" s="10"/>
    </row>
    <row r="48" spans="2:39" s="2" customFormat="1" ht="12" customHeight="1">
      <c r="B48" s="9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05"/>
      <c r="P48" s="105"/>
      <c r="Q48" s="105"/>
      <c r="R48" s="105"/>
      <c r="S48" s="105"/>
      <c r="T48" s="105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05"/>
      <c r="AH48" s="105"/>
      <c r="AI48" s="105"/>
      <c r="AJ48" s="105"/>
      <c r="AK48" s="105"/>
      <c r="AL48" s="105"/>
      <c r="AM48" s="10"/>
    </row>
    <row r="49" spans="2:39" s="2" customFormat="1" ht="12" customHeight="1">
      <c r="B49" s="9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05"/>
      <c r="P49" s="105"/>
      <c r="Q49" s="105"/>
      <c r="R49" s="105"/>
      <c r="S49" s="105"/>
      <c r="T49" s="105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05"/>
      <c r="AH49" s="105"/>
      <c r="AI49" s="105"/>
      <c r="AJ49" s="105"/>
      <c r="AK49" s="105"/>
      <c r="AL49" s="105"/>
      <c r="AM49" s="10"/>
    </row>
    <row r="50" spans="2:39" s="2" customFormat="1" ht="12" customHeight="1">
      <c r="B50" s="9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05"/>
      <c r="P50" s="105"/>
      <c r="Q50" s="105"/>
      <c r="R50" s="105"/>
      <c r="S50" s="105"/>
      <c r="T50" s="105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05"/>
      <c r="AH50" s="105"/>
      <c r="AI50" s="105"/>
      <c r="AJ50" s="105"/>
      <c r="AK50" s="105"/>
      <c r="AL50" s="105"/>
      <c r="AM50" s="10"/>
    </row>
    <row r="51" spans="2:39" s="2" customFormat="1" ht="12" customHeight="1">
      <c r="B51" s="9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05"/>
      <c r="P51" s="105"/>
      <c r="Q51" s="105"/>
      <c r="R51" s="105"/>
      <c r="S51" s="105"/>
      <c r="T51" s="105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05"/>
      <c r="AH51" s="105"/>
      <c r="AI51" s="105"/>
      <c r="AJ51" s="105"/>
      <c r="AK51" s="105"/>
      <c r="AL51" s="105"/>
      <c r="AM51" s="10"/>
    </row>
    <row r="52" spans="2:39" s="2" customFormat="1" ht="12" customHeight="1">
      <c r="B52" s="9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05"/>
      <c r="P52" s="105"/>
      <c r="Q52" s="105"/>
      <c r="R52" s="105"/>
      <c r="S52" s="105"/>
      <c r="T52" s="105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05"/>
      <c r="AH52" s="105"/>
      <c r="AI52" s="105"/>
      <c r="AJ52" s="105"/>
      <c r="AK52" s="105"/>
      <c r="AL52" s="105"/>
      <c r="AM52" s="10"/>
    </row>
    <row r="53" spans="2:39" s="2" customFormat="1" ht="12" customHeight="1">
      <c r="B53" s="9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05"/>
      <c r="P53" s="105"/>
      <c r="Q53" s="105"/>
      <c r="R53" s="105"/>
      <c r="S53" s="105"/>
      <c r="T53" s="105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05"/>
      <c r="AH53" s="105"/>
      <c r="AI53" s="105"/>
      <c r="AJ53" s="105"/>
      <c r="AK53" s="105"/>
      <c r="AL53" s="105"/>
      <c r="AM53" s="10"/>
    </row>
    <row r="54" spans="2:39" s="2" customFormat="1" ht="12" customHeight="1">
      <c r="B54" s="9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05"/>
      <c r="P54" s="105"/>
      <c r="Q54" s="105"/>
      <c r="R54" s="105"/>
      <c r="S54" s="105"/>
      <c r="T54" s="105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05"/>
      <c r="AH54" s="105"/>
      <c r="AI54" s="105"/>
      <c r="AJ54" s="105"/>
      <c r="AK54" s="105"/>
      <c r="AL54" s="105"/>
      <c r="AM54" s="10"/>
    </row>
    <row r="55" spans="2:39" s="2" customFormat="1" ht="12" customHeight="1">
      <c r="B55" s="9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05"/>
      <c r="P55" s="105"/>
      <c r="Q55" s="105"/>
      <c r="R55" s="105"/>
      <c r="S55" s="105"/>
      <c r="T55" s="105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05"/>
      <c r="AH55" s="105"/>
      <c r="AI55" s="105"/>
      <c r="AJ55" s="105"/>
      <c r="AK55" s="105"/>
      <c r="AL55" s="105"/>
      <c r="AM55" s="10"/>
    </row>
    <row r="56" spans="2:39" s="2" customFormat="1" ht="12" customHeight="1">
      <c r="B56" s="9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05"/>
      <c r="P56" s="105"/>
      <c r="Q56" s="105"/>
      <c r="R56" s="105"/>
      <c r="S56" s="105"/>
      <c r="T56" s="105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05"/>
      <c r="AH56" s="105"/>
      <c r="AI56" s="105"/>
      <c r="AJ56" s="105"/>
      <c r="AK56" s="105"/>
      <c r="AL56" s="105"/>
      <c r="AM56" s="10"/>
    </row>
    <row r="57" spans="2:39" s="2" customFormat="1" ht="12" customHeight="1">
      <c r="B57" s="9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05"/>
      <c r="P57" s="105"/>
      <c r="Q57" s="105"/>
      <c r="R57" s="105"/>
      <c r="S57" s="105"/>
      <c r="T57" s="105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05"/>
      <c r="AH57" s="105"/>
      <c r="AI57" s="105"/>
      <c r="AJ57" s="105"/>
      <c r="AK57" s="105"/>
      <c r="AL57" s="105"/>
      <c r="AM57" s="10"/>
    </row>
    <row r="58" spans="2:39" s="2" customFormat="1" ht="12" customHeight="1">
      <c r="B58" s="9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05"/>
      <c r="P58" s="105"/>
      <c r="Q58" s="105"/>
      <c r="R58" s="105"/>
      <c r="S58" s="105"/>
      <c r="T58" s="105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05"/>
      <c r="AH58" s="105"/>
      <c r="AI58" s="105"/>
      <c r="AJ58" s="105"/>
      <c r="AK58" s="105"/>
      <c r="AL58" s="105"/>
      <c r="AM58" s="10"/>
    </row>
    <row r="59" spans="2:39" s="2" customFormat="1" ht="12" customHeight="1">
      <c r="B59" s="9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5"/>
      <c r="P59" s="105"/>
      <c r="Q59" s="105"/>
      <c r="R59" s="105"/>
      <c r="S59" s="105"/>
      <c r="T59" s="105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05"/>
      <c r="AH59" s="105"/>
      <c r="AI59" s="105"/>
      <c r="AJ59" s="105"/>
      <c r="AK59" s="105"/>
      <c r="AL59" s="105"/>
      <c r="AM59" s="10"/>
    </row>
    <row r="60" spans="2:39" s="2" customFormat="1" ht="12" customHeight="1">
      <c r="B60" s="9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05"/>
      <c r="P60" s="105"/>
      <c r="Q60" s="105"/>
      <c r="R60" s="105"/>
      <c r="S60" s="105"/>
      <c r="T60" s="105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05"/>
      <c r="AH60" s="105"/>
      <c r="AI60" s="105"/>
      <c r="AJ60" s="105"/>
      <c r="AK60" s="105"/>
      <c r="AL60" s="105"/>
      <c r="AM60" s="10"/>
    </row>
    <row r="61" spans="2:39" s="2" customFormat="1" ht="12" customHeight="1">
      <c r="B61" s="9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5"/>
      <c r="P61" s="105"/>
      <c r="Q61" s="105"/>
      <c r="R61" s="105"/>
      <c r="S61" s="105"/>
      <c r="T61" s="105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05"/>
      <c r="AH61" s="105"/>
      <c r="AI61" s="105"/>
      <c r="AJ61" s="105"/>
      <c r="AK61" s="105"/>
      <c r="AL61" s="105"/>
      <c r="AM61" s="10"/>
    </row>
    <row r="62" spans="2:39" s="2" customFormat="1" ht="12" customHeight="1">
      <c r="B62" s="9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05"/>
      <c r="P62" s="105"/>
      <c r="Q62" s="105"/>
      <c r="R62" s="105"/>
      <c r="S62" s="105"/>
      <c r="T62" s="105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05"/>
      <c r="AH62" s="105"/>
      <c r="AI62" s="105"/>
      <c r="AJ62" s="105"/>
      <c r="AK62" s="105"/>
      <c r="AL62" s="105"/>
      <c r="AM62" s="10"/>
    </row>
    <row r="63" spans="2:39" s="2" customFormat="1" ht="12" customHeight="1">
      <c r="B63" s="9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05"/>
      <c r="P63" s="105"/>
      <c r="Q63" s="105"/>
      <c r="R63" s="105"/>
      <c r="S63" s="105"/>
      <c r="T63" s="105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05"/>
      <c r="AH63" s="105"/>
      <c r="AI63" s="105"/>
      <c r="AJ63" s="105"/>
      <c r="AK63" s="105"/>
      <c r="AL63" s="105"/>
      <c r="AM63" s="10"/>
    </row>
    <row r="64" spans="2:39" s="2" customFormat="1" ht="12" customHeight="1">
      <c r="B64" s="9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05"/>
      <c r="P64" s="105"/>
      <c r="Q64" s="105"/>
      <c r="R64" s="105"/>
      <c r="S64" s="105"/>
      <c r="T64" s="105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05"/>
      <c r="AH64" s="105"/>
      <c r="AI64" s="105"/>
      <c r="AJ64" s="105"/>
      <c r="AK64" s="105"/>
      <c r="AL64" s="105"/>
      <c r="AM64" s="10"/>
    </row>
    <row r="65" spans="2:39" s="2" customFormat="1" ht="12" customHeight="1">
      <c r="B65" s="9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05"/>
      <c r="P65" s="105"/>
      <c r="Q65" s="105"/>
      <c r="R65" s="105"/>
      <c r="S65" s="105"/>
      <c r="T65" s="105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5"/>
      <c r="AH65" s="105"/>
      <c r="AI65" s="105"/>
      <c r="AJ65" s="105"/>
      <c r="AK65" s="105"/>
      <c r="AL65" s="105"/>
      <c r="AM65" s="10"/>
    </row>
    <row r="66" spans="2:39" s="2" customFormat="1" ht="12" customHeight="1">
      <c r="B66" s="9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16"/>
      <c r="P66" s="116"/>
      <c r="Q66" s="116"/>
      <c r="R66" s="116"/>
      <c r="S66" s="116"/>
      <c r="T66" s="116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16"/>
      <c r="AH66" s="116"/>
      <c r="AI66" s="116"/>
      <c r="AJ66" s="116"/>
      <c r="AK66" s="116"/>
      <c r="AL66" s="116"/>
      <c r="AM66" s="10"/>
    </row>
    <row r="67" spans="2:39" s="2" customFormat="1" ht="12" customHeight="1">
      <c r="B67" s="9"/>
      <c r="C67" s="117" t="s">
        <v>43</v>
      </c>
      <c r="D67" s="118"/>
      <c r="E67" s="118"/>
      <c r="F67" s="118"/>
      <c r="G67" s="118"/>
      <c r="H67" s="119"/>
      <c r="I67" s="121">
        <f>SUM(I10:N66)</f>
        <v>0</v>
      </c>
      <c r="J67" s="121"/>
      <c r="K67" s="121"/>
      <c r="L67" s="121"/>
      <c r="M67" s="121"/>
      <c r="N67" s="121"/>
      <c r="O67" s="120">
        <f>SUM(O10:T66)</f>
        <v>0</v>
      </c>
      <c r="P67" s="120"/>
      <c r="Q67" s="120"/>
      <c r="R67" s="120"/>
      <c r="S67" s="120"/>
      <c r="T67" s="120"/>
      <c r="U67" s="117" t="s">
        <v>43</v>
      </c>
      <c r="V67" s="118"/>
      <c r="W67" s="118"/>
      <c r="X67" s="118"/>
      <c r="Y67" s="118"/>
      <c r="Z67" s="119"/>
      <c r="AA67" s="121">
        <f>SUM(AA10:AF66)</f>
        <v>0</v>
      </c>
      <c r="AB67" s="121"/>
      <c r="AC67" s="121"/>
      <c r="AD67" s="121"/>
      <c r="AE67" s="121"/>
      <c r="AF67" s="121"/>
      <c r="AG67" s="120">
        <f>SUM(AG10:AL66)</f>
        <v>0</v>
      </c>
      <c r="AH67" s="120"/>
      <c r="AI67" s="120"/>
      <c r="AJ67" s="120"/>
      <c r="AK67" s="120"/>
      <c r="AL67" s="120"/>
      <c r="AM67" s="10"/>
    </row>
    <row r="68" spans="2:39" s="2" customFormat="1" ht="12" customHeight="1">
      <c r="B68" s="9"/>
      <c r="C68" s="117" t="s">
        <v>44</v>
      </c>
      <c r="D68" s="118"/>
      <c r="E68" s="118"/>
      <c r="F68" s="118"/>
      <c r="G68" s="118"/>
      <c r="H68" s="119"/>
      <c r="I68" s="121"/>
      <c r="J68" s="121"/>
      <c r="K68" s="121"/>
      <c r="L68" s="121"/>
      <c r="M68" s="121"/>
      <c r="N68" s="121"/>
      <c r="O68" s="120"/>
      <c r="P68" s="120"/>
      <c r="Q68" s="120"/>
      <c r="R68" s="120"/>
      <c r="S68" s="120"/>
      <c r="T68" s="120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0"/>
      <c r="AH68" s="120"/>
      <c r="AI68" s="120"/>
      <c r="AJ68" s="120"/>
      <c r="AK68" s="120"/>
      <c r="AL68" s="120"/>
      <c r="AM68" s="10"/>
    </row>
    <row r="69" spans="2:39" s="2" customFormat="1" ht="12" customHeight="1"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7"/>
      <c r="AE69" s="17"/>
      <c r="AF69" s="17"/>
      <c r="AG69" s="17"/>
      <c r="AH69" s="17"/>
      <c r="AI69" s="17"/>
      <c r="AJ69" s="17"/>
      <c r="AK69" s="17"/>
      <c r="AL69" s="7"/>
      <c r="AM69" s="10"/>
    </row>
    <row r="70" spans="2:39" ht="12" customHeight="1" thickBot="1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4"/>
    </row>
    <row r="71" spans="3:6" ht="12" customHeight="1">
      <c r="C71" s="3"/>
      <c r="D71" s="3"/>
      <c r="E71" s="3"/>
      <c r="F71" s="3"/>
    </row>
    <row r="72" spans="3:6" ht="12" customHeight="1">
      <c r="C72" s="3"/>
      <c r="D72" s="3"/>
      <c r="E72" s="3"/>
      <c r="F72" s="3"/>
    </row>
    <row r="73" spans="3:6" ht="12" customHeight="1">
      <c r="C73" s="3"/>
      <c r="D73" s="3"/>
      <c r="E73" s="3"/>
      <c r="F73" s="3"/>
    </row>
    <row r="74" spans="3:6" ht="12" customHeight="1">
      <c r="C74" s="3"/>
      <c r="D74" s="3"/>
      <c r="E74" s="3"/>
      <c r="F74" s="3"/>
    </row>
    <row r="75" spans="3:6" ht="12" customHeight="1">
      <c r="C75" s="3"/>
      <c r="D75" s="3"/>
      <c r="E75" s="3"/>
      <c r="F75" s="3"/>
    </row>
    <row r="76" spans="3:6" ht="12" customHeight="1">
      <c r="C76" s="3"/>
      <c r="D76" s="3"/>
      <c r="E76" s="3"/>
      <c r="F76" s="3"/>
    </row>
    <row r="77" spans="3:6" ht="12" customHeight="1">
      <c r="C77" s="3"/>
      <c r="D77" s="3"/>
      <c r="E77" s="3"/>
      <c r="F77" s="3"/>
    </row>
    <row r="78" spans="3:6" ht="12" customHeight="1">
      <c r="C78" s="3"/>
      <c r="D78" s="3"/>
      <c r="E78" s="3"/>
      <c r="F78" s="3"/>
    </row>
    <row r="79" spans="3:6" ht="12" customHeight="1">
      <c r="C79" s="3"/>
      <c r="D79" s="3"/>
      <c r="E79" s="3"/>
      <c r="F79" s="3"/>
    </row>
    <row r="80" spans="3:6" ht="12" customHeight="1">
      <c r="C80" s="3"/>
      <c r="D80" s="3"/>
      <c r="E80" s="3"/>
      <c r="F80" s="3"/>
    </row>
    <row r="81" spans="3:6" ht="12" customHeight="1">
      <c r="C81" s="3"/>
      <c r="D81" s="3"/>
      <c r="E81" s="3"/>
      <c r="F81" s="3"/>
    </row>
    <row r="82" spans="3:6" ht="12" customHeight="1">
      <c r="C82" s="3"/>
      <c r="D82" s="3"/>
      <c r="E82" s="3"/>
      <c r="F82" s="3"/>
    </row>
    <row r="83" spans="3:6" ht="12" customHeight="1">
      <c r="C83" s="3"/>
      <c r="D83" s="3"/>
      <c r="E83" s="3"/>
      <c r="F83" s="3"/>
    </row>
    <row r="84" spans="3:6" ht="12" customHeight="1">
      <c r="C84" s="3"/>
      <c r="D84" s="3"/>
      <c r="E84" s="3"/>
      <c r="F84" s="3"/>
    </row>
    <row r="85" spans="3:6" ht="12" customHeight="1">
      <c r="C85" s="3"/>
      <c r="D85" s="3"/>
      <c r="E85" s="3"/>
      <c r="F85" s="3"/>
    </row>
    <row r="86" spans="3:6" ht="12" customHeight="1">
      <c r="C86" s="3"/>
      <c r="D86" s="3"/>
      <c r="E86" s="3"/>
      <c r="F86" s="3"/>
    </row>
    <row r="87" spans="3:6" ht="12" customHeight="1">
      <c r="C87" s="3"/>
      <c r="D87" s="3"/>
      <c r="E87" s="3"/>
      <c r="F87" s="3"/>
    </row>
    <row r="88" spans="3:6" ht="12" customHeight="1">
      <c r="C88" s="3"/>
      <c r="D88" s="3"/>
      <c r="E88" s="3"/>
      <c r="F88" s="3"/>
    </row>
    <row r="89" spans="3:6" ht="12" customHeight="1">
      <c r="C89" s="3"/>
      <c r="D89" s="3"/>
      <c r="E89" s="3"/>
      <c r="F89" s="3"/>
    </row>
    <row r="90" spans="3:6" ht="12" customHeight="1">
      <c r="C90" s="3"/>
      <c r="D90" s="3"/>
      <c r="E90" s="3"/>
      <c r="F90" s="3"/>
    </row>
    <row r="91" spans="3:6" ht="12" customHeight="1">
      <c r="C91" s="3"/>
      <c r="D91" s="3"/>
      <c r="E91" s="3"/>
      <c r="F91" s="3"/>
    </row>
    <row r="92" spans="3:6" ht="12" customHeight="1">
      <c r="C92" s="3"/>
      <c r="D92" s="3"/>
      <c r="E92" s="3"/>
      <c r="F92" s="3"/>
    </row>
    <row r="93" spans="3:6" ht="12" customHeight="1">
      <c r="C93" s="3"/>
      <c r="D93" s="3"/>
      <c r="E93" s="3"/>
      <c r="F93" s="3"/>
    </row>
    <row r="94" spans="3:6" ht="12" customHeight="1">
      <c r="C94" s="3"/>
      <c r="D94" s="3"/>
      <c r="E94" s="3"/>
      <c r="F94" s="3"/>
    </row>
    <row r="95" spans="3:6" ht="12" customHeight="1">
      <c r="C95" s="3"/>
      <c r="D95" s="3"/>
      <c r="E95" s="3"/>
      <c r="F95" s="3"/>
    </row>
    <row r="96" spans="3:6" ht="12" customHeight="1">
      <c r="C96" s="3"/>
      <c r="D96" s="3"/>
      <c r="E96" s="3"/>
      <c r="F96" s="3"/>
    </row>
    <row r="97" spans="3:6" ht="12" customHeight="1">
      <c r="C97" s="3"/>
      <c r="D97" s="3"/>
      <c r="E97" s="3"/>
      <c r="F97" s="3"/>
    </row>
    <row r="98" spans="3:6" ht="12" customHeight="1">
      <c r="C98" s="3"/>
      <c r="D98" s="3"/>
      <c r="E98" s="3"/>
      <c r="F98" s="3"/>
    </row>
    <row r="99" spans="3:6" ht="12" customHeight="1">
      <c r="C99" s="3"/>
      <c r="D99" s="3"/>
      <c r="E99" s="3"/>
      <c r="F99" s="3"/>
    </row>
    <row r="100" spans="3:6" ht="12" customHeight="1">
      <c r="C100" s="3"/>
      <c r="D100" s="3"/>
      <c r="E100" s="3"/>
      <c r="F100" s="3"/>
    </row>
    <row r="101" spans="3:6" ht="12" customHeight="1">
      <c r="C101" s="3"/>
      <c r="D101" s="3"/>
      <c r="E101" s="3"/>
      <c r="F101" s="3"/>
    </row>
    <row r="102" spans="3:6" ht="12" customHeight="1">
      <c r="C102" s="3"/>
      <c r="D102" s="3"/>
      <c r="E102" s="3"/>
      <c r="F102" s="3"/>
    </row>
    <row r="103" spans="3:6" ht="12" customHeight="1">
      <c r="C103" s="3"/>
      <c r="D103" s="3"/>
      <c r="E103" s="3"/>
      <c r="F103" s="3"/>
    </row>
    <row r="104" spans="3:6" ht="12" customHeight="1">
      <c r="C104" s="3"/>
      <c r="D104" s="3"/>
      <c r="E104" s="3"/>
      <c r="F104" s="3"/>
    </row>
    <row r="105" spans="3:6" ht="12" customHeight="1">
      <c r="C105" s="3"/>
      <c r="D105" s="3"/>
      <c r="E105" s="3"/>
      <c r="F105" s="3"/>
    </row>
    <row r="106" spans="3:6" ht="12" customHeight="1">
      <c r="C106" s="3"/>
      <c r="D106" s="3"/>
      <c r="E106" s="3"/>
      <c r="F106" s="3"/>
    </row>
    <row r="107" spans="3:6" ht="12" customHeight="1">
      <c r="C107" s="3"/>
      <c r="D107" s="3"/>
      <c r="E107" s="3"/>
      <c r="F107" s="3"/>
    </row>
    <row r="108" spans="3:6" ht="12" customHeight="1">
      <c r="C108" s="3"/>
      <c r="D108" s="3"/>
      <c r="E108" s="3"/>
      <c r="F108" s="3"/>
    </row>
    <row r="109" spans="3:6" ht="12" customHeight="1">
      <c r="C109" s="3"/>
      <c r="D109" s="3"/>
      <c r="E109" s="3"/>
      <c r="F109" s="3"/>
    </row>
    <row r="110" spans="3:6" ht="12" customHeight="1">
      <c r="C110" s="3"/>
      <c r="D110" s="3"/>
      <c r="E110" s="3"/>
      <c r="F110" s="3"/>
    </row>
    <row r="111" spans="3:6" ht="12" customHeight="1">
      <c r="C111" s="3"/>
      <c r="D111" s="3"/>
      <c r="E111" s="3"/>
      <c r="F111" s="3"/>
    </row>
    <row r="112" spans="3:6" ht="12" customHeight="1">
      <c r="C112" s="3"/>
      <c r="D112" s="3"/>
      <c r="E112" s="3"/>
      <c r="F112" s="3"/>
    </row>
    <row r="113" spans="3:6" ht="12" customHeight="1">
      <c r="C113" s="3"/>
      <c r="D113" s="3"/>
      <c r="E113" s="3"/>
      <c r="F113" s="3"/>
    </row>
    <row r="114" spans="3:6" ht="12" customHeight="1">
      <c r="C114" s="3"/>
      <c r="D114" s="3"/>
      <c r="E114" s="3"/>
      <c r="F114" s="3"/>
    </row>
    <row r="115" spans="3:6" ht="12" customHeight="1">
      <c r="C115" s="3"/>
      <c r="D115" s="3"/>
      <c r="E115" s="3"/>
      <c r="F115" s="3"/>
    </row>
    <row r="116" spans="3:6" ht="12" customHeight="1">
      <c r="C116" s="3"/>
      <c r="D116" s="3"/>
      <c r="E116" s="3"/>
      <c r="F116" s="3"/>
    </row>
    <row r="117" spans="3:6" ht="12" customHeight="1">
      <c r="C117" s="3"/>
      <c r="D117" s="3"/>
      <c r="E117" s="3"/>
      <c r="F117" s="3"/>
    </row>
    <row r="118" spans="3:6" ht="12" customHeight="1">
      <c r="C118" s="3"/>
      <c r="D118" s="3"/>
      <c r="E118" s="3"/>
      <c r="F118" s="3"/>
    </row>
    <row r="119" spans="3:6" ht="12" customHeight="1">
      <c r="C119" s="3"/>
      <c r="D119" s="3"/>
      <c r="E119" s="3"/>
      <c r="F119" s="3"/>
    </row>
    <row r="120" spans="3:6" ht="12" customHeight="1">
      <c r="C120" s="3"/>
      <c r="D120" s="3"/>
      <c r="E120" s="3"/>
      <c r="F120" s="3"/>
    </row>
    <row r="121" spans="3:6" ht="12" customHeight="1">
      <c r="C121" s="3"/>
      <c r="D121" s="3"/>
      <c r="E121" s="3"/>
      <c r="F121" s="3"/>
    </row>
    <row r="122" spans="3:6" ht="12" customHeight="1">
      <c r="C122" s="3"/>
      <c r="D122" s="3"/>
      <c r="E122" s="3"/>
      <c r="F122" s="3"/>
    </row>
    <row r="123" spans="3:6" ht="12" customHeight="1">
      <c r="C123" s="3"/>
      <c r="D123" s="3"/>
      <c r="E123" s="3"/>
      <c r="F123" s="3"/>
    </row>
    <row r="124" spans="3:6" ht="12" customHeight="1">
      <c r="C124" s="3"/>
      <c r="D124" s="3"/>
      <c r="E124" s="3"/>
      <c r="F124" s="3"/>
    </row>
    <row r="125" spans="3:6" ht="12" customHeight="1">
      <c r="C125" s="3"/>
      <c r="D125" s="3"/>
      <c r="E125" s="3"/>
      <c r="F125" s="3"/>
    </row>
    <row r="126" spans="3:6" ht="12" customHeight="1">
      <c r="C126" s="3"/>
      <c r="D126" s="3"/>
      <c r="E126" s="3"/>
      <c r="F126" s="3"/>
    </row>
    <row r="127" spans="3:6" ht="12" customHeight="1">
      <c r="C127" s="3"/>
      <c r="D127" s="3"/>
      <c r="E127" s="3"/>
      <c r="F127" s="3"/>
    </row>
    <row r="128" spans="3:6" ht="12" customHeight="1">
      <c r="C128" s="3"/>
      <c r="D128" s="3"/>
      <c r="E128" s="3"/>
      <c r="F128" s="3"/>
    </row>
    <row r="129" spans="3:6" ht="12" customHeight="1">
      <c r="C129" s="3"/>
      <c r="D129" s="3"/>
      <c r="E129" s="3"/>
      <c r="F129" s="3"/>
    </row>
    <row r="130" spans="3:6" ht="12" customHeight="1">
      <c r="C130" s="3"/>
      <c r="D130" s="3"/>
      <c r="E130" s="3"/>
      <c r="F130" s="3"/>
    </row>
    <row r="131" spans="3:6" ht="12" customHeight="1">
      <c r="C131" s="3"/>
      <c r="D131" s="3"/>
      <c r="E131" s="3"/>
      <c r="F131" s="3"/>
    </row>
    <row r="132" spans="3:6" ht="12" customHeight="1">
      <c r="C132" s="3"/>
      <c r="D132" s="3"/>
      <c r="E132" s="3"/>
      <c r="F132" s="3"/>
    </row>
    <row r="133" spans="3:6" ht="12" customHeight="1">
      <c r="C133" s="3"/>
      <c r="D133" s="3"/>
      <c r="E133" s="3"/>
      <c r="F133" s="3"/>
    </row>
    <row r="134" spans="3:6" ht="12" customHeight="1">
      <c r="C134" s="3"/>
      <c r="D134" s="3"/>
      <c r="E134" s="3"/>
      <c r="F134" s="3"/>
    </row>
    <row r="135" spans="3:6" ht="12" customHeight="1">
      <c r="C135" s="3"/>
      <c r="D135" s="3"/>
      <c r="E135" s="3"/>
      <c r="F135" s="3"/>
    </row>
    <row r="136" spans="3:6" ht="12" customHeight="1">
      <c r="C136" s="3"/>
      <c r="D136" s="3"/>
      <c r="E136" s="3"/>
      <c r="F136" s="3"/>
    </row>
    <row r="137" spans="3:6" ht="12" customHeight="1">
      <c r="C137" s="3"/>
      <c r="D137" s="3"/>
      <c r="E137" s="3"/>
      <c r="F137" s="3"/>
    </row>
    <row r="138" spans="3:6" ht="12" customHeight="1">
      <c r="C138" s="3"/>
      <c r="D138" s="3"/>
      <c r="E138" s="3"/>
      <c r="F138" s="3"/>
    </row>
    <row r="139" spans="3:6" ht="12" customHeight="1">
      <c r="C139" s="3"/>
      <c r="D139" s="3"/>
      <c r="E139" s="3"/>
      <c r="F139" s="3"/>
    </row>
    <row r="140" spans="3:6" ht="12" customHeight="1">
      <c r="C140" s="3"/>
      <c r="D140" s="3"/>
      <c r="E140" s="3"/>
      <c r="F140" s="3"/>
    </row>
    <row r="141" spans="3:6" ht="12" customHeight="1">
      <c r="C141" s="3"/>
      <c r="D141" s="3"/>
      <c r="E141" s="3"/>
      <c r="F141" s="3"/>
    </row>
    <row r="142" spans="3:6" ht="12" customHeight="1">
      <c r="C142" s="3"/>
      <c r="D142" s="3"/>
      <c r="E142" s="3"/>
      <c r="F142" s="3"/>
    </row>
    <row r="143" spans="3:6" ht="12" customHeight="1">
      <c r="C143" s="3"/>
      <c r="D143" s="3"/>
      <c r="E143" s="3"/>
      <c r="F143" s="3"/>
    </row>
    <row r="144" spans="3:6" ht="12" customHeight="1">
      <c r="C144" s="3"/>
      <c r="D144" s="3"/>
      <c r="E144" s="3"/>
      <c r="F144" s="3"/>
    </row>
    <row r="145" spans="3:6" ht="12" customHeight="1">
      <c r="C145" s="3"/>
      <c r="D145" s="3"/>
      <c r="E145" s="3"/>
      <c r="F145" s="3"/>
    </row>
    <row r="146" spans="3:6" ht="12" customHeight="1">
      <c r="C146" s="3"/>
      <c r="D146" s="3"/>
      <c r="E146" s="3"/>
      <c r="F146" s="3"/>
    </row>
    <row r="147" spans="3:6" ht="12" customHeight="1">
      <c r="C147" s="3"/>
      <c r="D147" s="3"/>
      <c r="E147" s="3"/>
      <c r="F147" s="3"/>
    </row>
    <row r="148" spans="3:6" ht="12" customHeight="1">
      <c r="C148" s="3"/>
      <c r="D148" s="3"/>
      <c r="E148" s="3"/>
      <c r="F148" s="3"/>
    </row>
    <row r="149" spans="3:6" ht="12" customHeight="1">
      <c r="C149" s="3"/>
      <c r="D149" s="3"/>
      <c r="E149" s="3"/>
      <c r="F149" s="3"/>
    </row>
    <row r="150" spans="3:6" ht="12" customHeight="1">
      <c r="C150" s="3"/>
      <c r="D150" s="3"/>
      <c r="E150" s="3"/>
      <c r="F150" s="3"/>
    </row>
    <row r="151" spans="3:6" ht="12" customHeight="1">
      <c r="C151" s="3"/>
      <c r="D151" s="3"/>
      <c r="E151" s="3"/>
      <c r="F151" s="3"/>
    </row>
    <row r="152" spans="3:6" ht="12" customHeight="1">
      <c r="C152" s="3"/>
      <c r="D152" s="3"/>
      <c r="E152" s="3"/>
      <c r="F152" s="3"/>
    </row>
    <row r="153" spans="3:6" ht="12" customHeight="1">
      <c r="C153" s="3"/>
      <c r="D153" s="3"/>
      <c r="E153" s="3"/>
      <c r="F153" s="3"/>
    </row>
    <row r="154" spans="3:6" ht="12" customHeight="1">
      <c r="C154" s="3"/>
      <c r="D154" s="3"/>
      <c r="E154" s="3"/>
      <c r="F154" s="3"/>
    </row>
    <row r="155" spans="3:6" ht="12" customHeight="1">
      <c r="C155" s="3"/>
      <c r="D155" s="3"/>
      <c r="E155" s="3"/>
      <c r="F155" s="3"/>
    </row>
    <row r="156" spans="3:6" ht="12" customHeight="1">
      <c r="C156" s="3"/>
      <c r="D156" s="3"/>
      <c r="E156" s="3"/>
      <c r="F156" s="3"/>
    </row>
    <row r="157" spans="3:6" ht="12" customHeight="1">
      <c r="C157" s="3"/>
      <c r="D157" s="3"/>
      <c r="E157" s="3"/>
      <c r="F157" s="3"/>
    </row>
  </sheetData>
  <sheetProtection/>
  <mergeCells count="369">
    <mergeCell ref="C5:T6"/>
    <mergeCell ref="C7:H8"/>
    <mergeCell ref="I7:N8"/>
    <mergeCell ref="O7:T8"/>
    <mergeCell ref="U5:AL6"/>
    <mergeCell ref="U7:Z8"/>
    <mergeCell ref="AA7:AF8"/>
    <mergeCell ref="U60:Z60"/>
    <mergeCell ref="U61:Z61"/>
    <mergeCell ref="U62:Z62"/>
    <mergeCell ref="U66:Z66"/>
    <mergeCell ref="U67:Z67"/>
    <mergeCell ref="U68:Z68"/>
    <mergeCell ref="U54:Z54"/>
    <mergeCell ref="U55:Z55"/>
    <mergeCell ref="U56:Z56"/>
    <mergeCell ref="U57:Z57"/>
    <mergeCell ref="U58:Z58"/>
    <mergeCell ref="U59:Z59"/>
    <mergeCell ref="U48:Z48"/>
    <mergeCell ref="U49:Z49"/>
    <mergeCell ref="U50:Z50"/>
    <mergeCell ref="U51:Z51"/>
    <mergeCell ref="U52:Z52"/>
    <mergeCell ref="U53:Z53"/>
    <mergeCell ref="U42:Z42"/>
    <mergeCell ref="U43:Z43"/>
    <mergeCell ref="U44:Z44"/>
    <mergeCell ref="U45:Z45"/>
    <mergeCell ref="U46:Z46"/>
    <mergeCell ref="U47:Z47"/>
    <mergeCell ref="U36:Z36"/>
    <mergeCell ref="U37:Z37"/>
    <mergeCell ref="U38:Z38"/>
    <mergeCell ref="U39:Z39"/>
    <mergeCell ref="U40:Z40"/>
    <mergeCell ref="U41:Z41"/>
    <mergeCell ref="U30:Z30"/>
    <mergeCell ref="U31:Z31"/>
    <mergeCell ref="U32:Z32"/>
    <mergeCell ref="U33:Z33"/>
    <mergeCell ref="U34:Z34"/>
    <mergeCell ref="U35:Z35"/>
    <mergeCell ref="U24:Z24"/>
    <mergeCell ref="U25:Z25"/>
    <mergeCell ref="U26:Z26"/>
    <mergeCell ref="U27:Z27"/>
    <mergeCell ref="U28:Z28"/>
    <mergeCell ref="U29:Z29"/>
    <mergeCell ref="U18:Z18"/>
    <mergeCell ref="U19:Z19"/>
    <mergeCell ref="U20:Z20"/>
    <mergeCell ref="U21:Z21"/>
    <mergeCell ref="U22:Z22"/>
    <mergeCell ref="U23:Z23"/>
    <mergeCell ref="U9:Z9"/>
    <mergeCell ref="U10:Z10"/>
    <mergeCell ref="U11:Z11"/>
    <mergeCell ref="U12:Z12"/>
    <mergeCell ref="U15:Z15"/>
    <mergeCell ref="U16:Z16"/>
    <mergeCell ref="AG68:AL68"/>
    <mergeCell ref="C68:H68"/>
    <mergeCell ref="O68:T68"/>
    <mergeCell ref="AA68:AF68"/>
    <mergeCell ref="I68:N68"/>
    <mergeCell ref="I11:N11"/>
    <mergeCell ref="I12:N12"/>
    <mergeCell ref="I13:N13"/>
    <mergeCell ref="I14:N14"/>
    <mergeCell ref="U17:Z17"/>
    <mergeCell ref="AG66:AL66"/>
    <mergeCell ref="C67:H67"/>
    <mergeCell ref="O67:T67"/>
    <mergeCell ref="AA67:AF67"/>
    <mergeCell ref="AG67:AL67"/>
    <mergeCell ref="C66:H66"/>
    <mergeCell ref="O66:T66"/>
    <mergeCell ref="AA66:AF66"/>
    <mergeCell ref="I66:N66"/>
    <mergeCell ref="I67:N67"/>
    <mergeCell ref="C64:H64"/>
    <mergeCell ref="O64:T64"/>
    <mergeCell ref="AA64:AF64"/>
    <mergeCell ref="I64:N64"/>
    <mergeCell ref="U64:Z64"/>
    <mergeCell ref="C65:H65"/>
    <mergeCell ref="O65:T65"/>
    <mergeCell ref="AA65:AF65"/>
    <mergeCell ref="I65:N65"/>
    <mergeCell ref="U65:Z65"/>
    <mergeCell ref="C62:H62"/>
    <mergeCell ref="O62:T62"/>
    <mergeCell ref="AA62:AF62"/>
    <mergeCell ref="I62:N62"/>
    <mergeCell ref="C63:H63"/>
    <mergeCell ref="O63:T63"/>
    <mergeCell ref="AA63:AF63"/>
    <mergeCell ref="I63:N63"/>
    <mergeCell ref="U63:Z63"/>
    <mergeCell ref="AG60:AL60"/>
    <mergeCell ref="C61:H61"/>
    <mergeCell ref="O61:T61"/>
    <mergeCell ref="AA61:AF61"/>
    <mergeCell ref="AG61:AL61"/>
    <mergeCell ref="C60:H60"/>
    <mergeCell ref="O60:T60"/>
    <mergeCell ref="AA60:AF60"/>
    <mergeCell ref="I60:N60"/>
    <mergeCell ref="I61:N61"/>
    <mergeCell ref="AG58:AL58"/>
    <mergeCell ref="C59:H59"/>
    <mergeCell ref="O59:T59"/>
    <mergeCell ref="AA59:AF59"/>
    <mergeCell ref="AG59:AL59"/>
    <mergeCell ref="C58:H58"/>
    <mergeCell ref="O58:T58"/>
    <mergeCell ref="AA58:AF58"/>
    <mergeCell ref="I59:N59"/>
    <mergeCell ref="I58:N58"/>
    <mergeCell ref="AG56:AL56"/>
    <mergeCell ref="C57:H57"/>
    <mergeCell ref="O57:T57"/>
    <mergeCell ref="AA57:AF57"/>
    <mergeCell ref="AG57:AL57"/>
    <mergeCell ref="C56:H56"/>
    <mergeCell ref="O56:T56"/>
    <mergeCell ref="AA56:AF56"/>
    <mergeCell ref="I56:N56"/>
    <mergeCell ref="I57:N57"/>
    <mergeCell ref="AG54:AL54"/>
    <mergeCell ref="C55:H55"/>
    <mergeCell ref="O55:T55"/>
    <mergeCell ref="AA55:AF55"/>
    <mergeCell ref="AG55:AL55"/>
    <mergeCell ref="C54:H54"/>
    <mergeCell ref="O54:T54"/>
    <mergeCell ref="AA54:AF54"/>
    <mergeCell ref="I54:N54"/>
    <mergeCell ref="I55:N55"/>
    <mergeCell ref="AG52:AL52"/>
    <mergeCell ref="C53:H53"/>
    <mergeCell ref="O53:T53"/>
    <mergeCell ref="AA53:AF53"/>
    <mergeCell ref="AG53:AL53"/>
    <mergeCell ref="C52:H52"/>
    <mergeCell ref="O52:T52"/>
    <mergeCell ref="AA52:AF52"/>
    <mergeCell ref="I52:N52"/>
    <mergeCell ref="I53:N53"/>
    <mergeCell ref="AG50:AL50"/>
    <mergeCell ref="C51:H51"/>
    <mergeCell ref="O51:T51"/>
    <mergeCell ref="AA51:AF51"/>
    <mergeCell ref="AG51:AL51"/>
    <mergeCell ref="C50:H50"/>
    <mergeCell ref="O50:T50"/>
    <mergeCell ref="AA50:AF50"/>
    <mergeCell ref="I50:N50"/>
    <mergeCell ref="I51:N51"/>
    <mergeCell ref="AG48:AL48"/>
    <mergeCell ref="C49:H49"/>
    <mergeCell ref="O49:T49"/>
    <mergeCell ref="AA49:AF49"/>
    <mergeCell ref="AG49:AL49"/>
    <mergeCell ref="C48:H48"/>
    <mergeCell ref="O48:T48"/>
    <mergeCell ref="AA48:AF48"/>
    <mergeCell ref="I48:N48"/>
    <mergeCell ref="I49:N49"/>
    <mergeCell ref="AG46:AL46"/>
    <mergeCell ref="C47:H47"/>
    <mergeCell ref="O47:T47"/>
    <mergeCell ref="AA47:AF47"/>
    <mergeCell ref="AG47:AL47"/>
    <mergeCell ref="C46:H46"/>
    <mergeCell ref="O46:T46"/>
    <mergeCell ref="AA46:AF46"/>
    <mergeCell ref="I46:N46"/>
    <mergeCell ref="I47:N47"/>
    <mergeCell ref="AG44:AL44"/>
    <mergeCell ref="C45:H45"/>
    <mergeCell ref="O45:T45"/>
    <mergeCell ref="AA45:AF45"/>
    <mergeCell ref="AG45:AL45"/>
    <mergeCell ref="C44:H44"/>
    <mergeCell ref="O44:T44"/>
    <mergeCell ref="AA44:AF44"/>
    <mergeCell ref="I44:N44"/>
    <mergeCell ref="I45:N45"/>
    <mergeCell ref="AG42:AL42"/>
    <mergeCell ref="C43:H43"/>
    <mergeCell ref="O43:T43"/>
    <mergeCell ref="AA43:AF43"/>
    <mergeCell ref="AG43:AL43"/>
    <mergeCell ref="C42:H42"/>
    <mergeCell ref="O42:T42"/>
    <mergeCell ref="AA42:AF42"/>
    <mergeCell ref="I42:N42"/>
    <mergeCell ref="I43:N43"/>
    <mergeCell ref="AG40:AL40"/>
    <mergeCell ref="C41:H41"/>
    <mergeCell ref="O41:T41"/>
    <mergeCell ref="AA41:AF41"/>
    <mergeCell ref="AG41:AL41"/>
    <mergeCell ref="C40:H40"/>
    <mergeCell ref="O40:T40"/>
    <mergeCell ref="AA40:AF40"/>
    <mergeCell ref="I40:N40"/>
    <mergeCell ref="I41:N41"/>
    <mergeCell ref="AG38:AL38"/>
    <mergeCell ref="C39:H39"/>
    <mergeCell ref="O39:T39"/>
    <mergeCell ref="AA39:AF39"/>
    <mergeCell ref="AG39:AL39"/>
    <mergeCell ref="C38:H38"/>
    <mergeCell ref="O38:T38"/>
    <mergeCell ref="AA38:AF38"/>
    <mergeCell ref="I38:N38"/>
    <mergeCell ref="I39:N39"/>
    <mergeCell ref="AG36:AL36"/>
    <mergeCell ref="C37:H37"/>
    <mergeCell ref="O37:T37"/>
    <mergeCell ref="AA37:AF37"/>
    <mergeCell ref="AG37:AL37"/>
    <mergeCell ref="C36:H36"/>
    <mergeCell ref="O36:T36"/>
    <mergeCell ref="AA36:AF36"/>
    <mergeCell ref="I36:N36"/>
    <mergeCell ref="I37:N37"/>
    <mergeCell ref="AG34:AL34"/>
    <mergeCell ref="C35:H35"/>
    <mergeCell ref="O35:T35"/>
    <mergeCell ref="AA35:AF35"/>
    <mergeCell ref="AG35:AL35"/>
    <mergeCell ref="C34:H34"/>
    <mergeCell ref="O34:T34"/>
    <mergeCell ref="AA34:AF34"/>
    <mergeCell ref="I34:N34"/>
    <mergeCell ref="I35:N35"/>
    <mergeCell ref="AG32:AL32"/>
    <mergeCell ref="C33:H33"/>
    <mergeCell ref="O33:T33"/>
    <mergeCell ref="AA33:AF33"/>
    <mergeCell ref="AG33:AL33"/>
    <mergeCell ref="C32:H32"/>
    <mergeCell ref="O32:T32"/>
    <mergeCell ref="AA32:AF32"/>
    <mergeCell ref="I32:N32"/>
    <mergeCell ref="I33:N33"/>
    <mergeCell ref="AG30:AL30"/>
    <mergeCell ref="C31:H31"/>
    <mergeCell ref="O31:T31"/>
    <mergeCell ref="AA31:AF31"/>
    <mergeCell ref="AG31:AL31"/>
    <mergeCell ref="C30:H30"/>
    <mergeCell ref="O30:T30"/>
    <mergeCell ref="AA30:AF30"/>
    <mergeCell ref="I30:N30"/>
    <mergeCell ref="I31:N31"/>
    <mergeCell ref="AG28:AL28"/>
    <mergeCell ref="C29:H29"/>
    <mergeCell ref="O29:T29"/>
    <mergeCell ref="AA29:AF29"/>
    <mergeCell ref="AG29:AL29"/>
    <mergeCell ref="C28:H28"/>
    <mergeCell ref="O28:T28"/>
    <mergeCell ref="AA28:AF28"/>
    <mergeCell ref="I28:N28"/>
    <mergeCell ref="I29:N29"/>
    <mergeCell ref="AG26:AL26"/>
    <mergeCell ref="C27:H27"/>
    <mergeCell ref="O27:T27"/>
    <mergeCell ref="AA27:AF27"/>
    <mergeCell ref="AG27:AL27"/>
    <mergeCell ref="C26:H26"/>
    <mergeCell ref="O26:T26"/>
    <mergeCell ref="AA26:AF26"/>
    <mergeCell ref="I26:N26"/>
    <mergeCell ref="I27:N27"/>
    <mergeCell ref="AG24:AL24"/>
    <mergeCell ref="C25:H25"/>
    <mergeCell ref="O25:T25"/>
    <mergeCell ref="AA25:AF25"/>
    <mergeCell ref="AG25:AL25"/>
    <mergeCell ref="C24:H24"/>
    <mergeCell ref="O24:T24"/>
    <mergeCell ref="AA24:AF24"/>
    <mergeCell ref="I24:N24"/>
    <mergeCell ref="I25:N25"/>
    <mergeCell ref="AG22:AL22"/>
    <mergeCell ref="C23:H23"/>
    <mergeCell ref="O23:T23"/>
    <mergeCell ref="AA23:AF23"/>
    <mergeCell ref="AG23:AL23"/>
    <mergeCell ref="C22:H22"/>
    <mergeCell ref="O22:T22"/>
    <mergeCell ref="AA22:AF22"/>
    <mergeCell ref="I22:N22"/>
    <mergeCell ref="I23:N23"/>
    <mergeCell ref="AG20:AL20"/>
    <mergeCell ref="C21:H21"/>
    <mergeCell ref="O21:T21"/>
    <mergeCell ref="AA21:AF21"/>
    <mergeCell ref="AG21:AL21"/>
    <mergeCell ref="C20:H20"/>
    <mergeCell ref="O20:T20"/>
    <mergeCell ref="AA20:AF20"/>
    <mergeCell ref="I20:N20"/>
    <mergeCell ref="I21:N21"/>
    <mergeCell ref="AG18:AL18"/>
    <mergeCell ref="C19:H19"/>
    <mergeCell ref="O19:T19"/>
    <mergeCell ref="AA19:AF19"/>
    <mergeCell ref="AG19:AL19"/>
    <mergeCell ref="C18:H18"/>
    <mergeCell ref="O18:T18"/>
    <mergeCell ref="AA18:AF18"/>
    <mergeCell ref="I18:N18"/>
    <mergeCell ref="I19:N19"/>
    <mergeCell ref="AG16:AL16"/>
    <mergeCell ref="C17:H17"/>
    <mergeCell ref="O17:T17"/>
    <mergeCell ref="AA17:AF17"/>
    <mergeCell ref="AG17:AL17"/>
    <mergeCell ref="C16:H16"/>
    <mergeCell ref="O16:T16"/>
    <mergeCell ref="AA16:AF16"/>
    <mergeCell ref="I16:N16"/>
    <mergeCell ref="I17:N17"/>
    <mergeCell ref="AG14:AL14"/>
    <mergeCell ref="C15:H15"/>
    <mergeCell ref="O15:T15"/>
    <mergeCell ref="AA15:AF15"/>
    <mergeCell ref="AG15:AL15"/>
    <mergeCell ref="C14:H14"/>
    <mergeCell ref="O14:T14"/>
    <mergeCell ref="AA14:AF14"/>
    <mergeCell ref="I15:N15"/>
    <mergeCell ref="U14:Z14"/>
    <mergeCell ref="AG12:AL12"/>
    <mergeCell ref="C13:H13"/>
    <mergeCell ref="O13:T13"/>
    <mergeCell ref="AA13:AF13"/>
    <mergeCell ref="AG13:AL13"/>
    <mergeCell ref="C12:H12"/>
    <mergeCell ref="O12:T12"/>
    <mergeCell ref="AA12:AF12"/>
    <mergeCell ref="U13:Z13"/>
    <mergeCell ref="AG7:AL8"/>
    <mergeCell ref="AG10:AL10"/>
    <mergeCell ref="C11:H11"/>
    <mergeCell ref="O11:T11"/>
    <mergeCell ref="AA11:AF11"/>
    <mergeCell ref="AG11:AL11"/>
    <mergeCell ref="C10:H10"/>
    <mergeCell ref="O10:T10"/>
    <mergeCell ref="AA10:AF10"/>
    <mergeCell ref="I10:N10"/>
    <mergeCell ref="AG64:AL64"/>
    <mergeCell ref="AG65:AL65"/>
    <mergeCell ref="B1:AN1"/>
    <mergeCell ref="AG62:AL62"/>
    <mergeCell ref="AG63:AL63"/>
    <mergeCell ref="C9:H9"/>
    <mergeCell ref="O9:T9"/>
    <mergeCell ref="AA9:AF9"/>
    <mergeCell ref="AG9:AL9"/>
    <mergeCell ref="I9:N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AR121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43" width="2.75390625" style="1" customWidth="1"/>
    <col min="44" max="16384" width="2.75390625" style="1" customWidth="1"/>
  </cols>
  <sheetData>
    <row r="1" spans="2:40" s="18" customFormat="1" ht="17.25" customHeight="1" thickBot="1"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39" ht="12" customHeight="1"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 t="s">
        <v>5</v>
      </c>
      <c r="AM3" s="8"/>
    </row>
    <row r="4" spans="2:39" ht="12" customHeight="1">
      <c r="B4" s="6"/>
      <c r="C4" s="7" t="s">
        <v>46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1"/>
      <c r="AF4" s="11"/>
      <c r="AG4" s="11"/>
      <c r="AH4" s="11"/>
      <c r="AI4" s="21"/>
      <c r="AJ4" s="21"/>
      <c r="AK4" s="21"/>
      <c r="AL4" s="21"/>
      <c r="AM4" s="8"/>
    </row>
    <row r="5" spans="2:39" ht="12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6"/>
      <c r="AM5" s="8"/>
    </row>
    <row r="6" spans="2:39" ht="12" customHeight="1">
      <c r="B6" s="6"/>
      <c r="C6" s="56" t="s">
        <v>45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8"/>
    </row>
    <row r="7" spans="2:39" ht="12" customHeight="1">
      <c r="B7" s="6"/>
      <c r="C7" s="57" t="s">
        <v>47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58"/>
      <c r="Z7" s="5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</row>
    <row r="8" spans="2:39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6"/>
      <c r="Q8" s="7"/>
      <c r="R8" s="59"/>
      <c r="S8" s="59"/>
      <c r="T8" s="59"/>
      <c r="U8" s="59"/>
      <c r="V8" s="7"/>
      <c r="W8" s="59"/>
      <c r="X8" s="59"/>
      <c r="Y8" s="7" t="s">
        <v>9</v>
      </c>
      <c r="Z8" s="7"/>
      <c r="AA8" s="7"/>
      <c r="AB8" s="7"/>
      <c r="AC8" s="7"/>
      <c r="AD8" s="7"/>
      <c r="AE8" s="17"/>
      <c r="AF8" s="17"/>
      <c r="AG8" s="17"/>
      <c r="AH8" s="17"/>
      <c r="AI8" s="17"/>
      <c r="AJ8" s="17"/>
      <c r="AK8" s="17"/>
      <c r="AL8" s="17"/>
      <c r="AM8" s="8"/>
    </row>
    <row r="9" spans="2:39" ht="12" customHeight="1">
      <c r="B9" s="6"/>
      <c r="C9" s="16"/>
      <c r="D9" s="11"/>
      <c r="E9" s="7"/>
      <c r="F9" s="7"/>
      <c r="G9" s="7"/>
      <c r="H9" s="7"/>
      <c r="I9" s="7"/>
      <c r="J9" s="7"/>
      <c r="K9" s="7"/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</row>
    <row r="10" spans="2:39" s="2" customFormat="1" ht="12" customHeight="1"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59" t="s">
        <v>12</v>
      </c>
      <c r="Y10" s="59"/>
      <c r="Z10" s="59"/>
      <c r="AA10" s="59"/>
      <c r="AB10" s="59"/>
      <c r="AC10" s="59"/>
      <c r="AD10" s="59"/>
      <c r="AE10" s="59"/>
      <c r="AF10" s="60" t="s">
        <v>10</v>
      </c>
      <c r="AG10" s="60"/>
      <c r="AH10" s="60"/>
      <c r="AI10" s="60"/>
      <c r="AJ10" s="60"/>
      <c r="AK10" s="60"/>
      <c r="AL10" s="60"/>
      <c r="AM10" s="10"/>
    </row>
    <row r="11" spans="2:39" s="2" customFormat="1" ht="12" customHeight="1">
      <c r="B11" s="9"/>
      <c r="C11" s="7" t="s">
        <v>11</v>
      </c>
      <c r="D11" s="7"/>
      <c r="E11" s="7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7"/>
      <c r="X11" s="28"/>
      <c r="Y11" s="29"/>
      <c r="Z11" s="29"/>
      <c r="AA11" s="61"/>
      <c r="AB11" s="61"/>
      <c r="AC11" s="61"/>
      <c r="AD11" s="61"/>
      <c r="AE11" s="62"/>
      <c r="AF11" s="77"/>
      <c r="AG11" s="78"/>
      <c r="AH11" s="78"/>
      <c r="AI11" s="78"/>
      <c r="AJ11" s="78"/>
      <c r="AK11" s="78"/>
      <c r="AL11" s="79"/>
      <c r="AM11" s="10"/>
    </row>
    <row r="12" spans="2:39" s="2" customFormat="1" ht="12" customHeight="1">
      <c r="B12" s="9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30" t="s">
        <v>13</v>
      </c>
      <c r="Y12" s="31"/>
      <c r="Z12" s="31"/>
      <c r="AA12" s="63"/>
      <c r="AB12" s="63"/>
      <c r="AC12" s="63"/>
      <c r="AD12" s="63"/>
      <c r="AE12" s="64"/>
      <c r="AF12" s="80"/>
      <c r="AG12" s="81"/>
      <c r="AH12" s="81"/>
      <c r="AI12" s="81"/>
      <c r="AJ12" s="81"/>
      <c r="AK12" s="81"/>
      <c r="AL12" s="82"/>
      <c r="AM12" s="10"/>
    </row>
    <row r="13" spans="2:39" s="2" customFormat="1" ht="12" customHeight="1">
      <c r="B13" s="9"/>
      <c r="C13" s="7" t="s">
        <v>15</v>
      </c>
      <c r="D13" s="7"/>
      <c r="E13" s="7"/>
      <c r="F13" s="7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7"/>
      <c r="X13" s="7"/>
      <c r="Y13" s="7"/>
      <c r="Z13" s="17"/>
      <c r="AA13" s="19"/>
      <c r="AB13" s="19"/>
      <c r="AC13" s="19"/>
      <c r="AD13" s="19"/>
      <c r="AE13" s="19"/>
      <c r="AF13" s="80"/>
      <c r="AG13" s="81"/>
      <c r="AH13" s="81"/>
      <c r="AI13" s="81"/>
      <c r="AJ13" s="81"/>
      <c r="AK13" s="81"/>
      <c r="AL13" s="82"/>
      <c r="AM13" s="10"/>
    </row>
    <row r="14" spans="2:39" s="2" customFormat="1" ht="12" customHeight="1">
      <c r="B14" s="9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59" t="s">
        <v>48</v>
      </c>
      <c r="Y14" s="59"/>
      <c r="Z14" s="59"/>
      <c r="AA14" s="59"/>
      <c r="AB14" s="59"/>
      <c r="AC14" s="59"/>
      <c r="AD14" s="59"/>
      <c r="AE14" s="59"/>
      <c r="AF14" s="80"/>
      <c r="AG14" s="81"/>
      <c r="AH14" s="81"/>
      <c r="AI14" s="81"/>
      <c r="AJ14" s="81"/>
      <c r="AK14" s="81"/>
      <c r="AL14" s="82"/>
      <c r="AM14" s="10"/>
    </row>
    <row r="15" spans="2:39" s="2" customFormat="1" ht="12" customHeight="1">
      <c r="B15" s="9"/>
      <c r="C15" s="87" t="s">
        <v>16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28"/>
      <c r="Y15" s="29"/>
      <c r="Z15" s="29"/>
      <c r="AA15" s="61"/>
      <c r="AB15" s="61"/>
      <c r="AC15" s="61"/>
      <c r="AD15" s="61"/>
      <c r="AE15" s="62"/>
      <c r="AF15" s="80"/>
      <c r="AG15" s="81"/>
      <c r="AH15" s="81"/>
      <c r="AI15" s="81"/>
      <c r="AJ15" s="81"/>
      <c r="AK15" s="81"/>
      <c r="AL15" s="82"/>
      <c r="AM15" s="10"/>
    </row>
    <row r="16" spans="2:39" s="2" customFormat="1" ht="12" customHeight="1">
      <c r="B16" s="9"/>
      <c r="C16" s="31" t="s">
        <v>17</v>
      </c>
      <c r="D16" s="31"/>
      <c r="E16" s="31"/>
      <c r="F16" s="31"/>
      <c r="G16" s="31"/>
      <c r="H16" s="31"/>
      <c r="I16" s="3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30" t="s">
        <v>13</v>
      </c>
      <c r="Y16" s="31"/>
      <c r="Z16" s="31"/>
      <c r="AA16" s="63"/>
      <c r="AB16" s="63"/>
      <c r="AC16" s="63"/>
      <c r="AD16" s="63"/>
      <c r="AE16" s="64"/>
      <c r="AF16" s="80"/>
      <c r="AG16" s="81"/>
      <c r="AH16" s="81"/>
      <c r="AI16" s="81"/>
      <c r="AJ16" s="81"/>
      <c r="AK16" s="81"/>
      <c r="AL16" s="82"/>
      <c r="AM16" s="10"/>
    </row>
    <row r="17" spans="2:39" s="2" customFormat="1" ht="12" customHeight="1">
      <c r="B17" s="9"/>
      <c r="C17" s="34" t="s">
        <v>18</v>
      </c>
      <c r="D17" s="34"/>
      <c r="E17" s="34"/>
      <c r="F17" s="34"/>
      <c r="G17" s="34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65"/>
      <c r="Y17" s="66"/>
      <c r="Z17" s="66"/>
      <c r="AA17" s="66"/>
      <c r="AB17" s="66"/>
      <c r="AC17" s="66"/>
      <c r="AD17" s="66"/>
      <c r="AE17" s="67"/>
      <c r="AF17" s="80"/>
      <c r="AG17" s="81"/>
      <c r="AH17" s="81"/>
      <c r="AI17" s="81"/>
      <c r="AJ17" s="81"/>
      <c r="AK17" s="81"/>
      <c r="AL17" s="82"/>
      <c r="AM17" s="10"/>
    </row>
    <row r="18" spans="2:39" s="2" customFormat="1" ht="12" customHeight="1">
      <c r="B18" s="9"/>
      <c r="C18" s="34" t="s">
        <v>19</v>
      </c>
      <c r="D18" s="34"/>
      <c r="E18" s="34"/>
      <c r="F18" s="34"/>
      <c r="G18" s="34"/>
      <c r="H18" s="90">
        <f>AL70</f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68"/>
      <c r="Y18" s="69"/>
      <c r="Z18" s="69"/>
      <c r="AA18" s="69"/>
      <c r="AB18" s="69"/>
      <c r="AC18" s="69"/>
      <c r="AD18" s="69"/>
      <c r="AE18" s="70"/>
      <c r="AF18" s="60" t="s">
        <v>14</v>
      </c>
      <c r="AG18" s="60"/>
      <c r="AH18" s="60"/>
      <c r="AI18" s="60"/>
      <c r="AJ18" s="60"/>
      <c r="AK18" s="60"/>
      <c r="AL18" s="83"/>
      <c r="AM18" s="10"/>
    </row>
    <row r="19" spans="2:39" s="2" customFormat="1" ht="12" customHeight="1">
      <c r="B19" s="9"/>
      <c r="C19" s="90">
        <f>IF(AL64="","",AL64)</f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68"/>
      <c r="Y19" s="69"/>
      <c r="Z19" s="69"/>
      <c r="AA19" s="69"/>
      <c r="AB19" s="69"/>
      <c r="AC19" s="69"/>
      <c r="AD19" s="69"/>
      <c r="AE19" s="70"/>
      <c r="AF19" s="73" t="s">
        <v>22</v>
      </c>
      <c r="AG19" s="74"/>
      <c r="AH19" s="74"/>
      <c r="AI19" s="74"/>
      <c r="AJ19" s="74"/>
      <c r="AK19" s="74"/>
      <c r="AL19" s="74"/>
      <c r="AM19" s="10"/>
    </row>
    <row r="20" spans="2:39" s="2" customFormat="1" ht="12" customHeight="1">
      <c r="B20" s="9"/>
      <c r="C20" s="90">
        <f>AL62</f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86" t="s">
        <v>21</v>
      </c>
      <c r="T20" s="86"/>
      <c r="U20" s="91" t="str">
        <f>IF(AP72="","00",IF(AP72&lt;10,AQ72&amp;AP72,AP72))</f>
        <v>00</v>
      </c>
      <c r="V20" s="91"/>
      <c r="W20" s="39" t="s">
        <v>20</v>
      </c>
      <c r="X20" s="71"/>
      <c r="Y20" s="59"/>
      <c r="Z20" s="59"/>
      <c r="AA20" s="59"/>
      <c r="AB20" s="59"/>
      <c r="AC20" s="59"/>
      <c r="AD20" s="59"/>
      <c r="AE20" s="72"/>
      <c r="AF20" s="75" t="s">
        <v>23</v>
      </c>
      <c r="AG20" s="76"/>
      <c r="AH20" s="76"/>
      <c r="AI20" s="76"/>
      <c r="AJ20" s="76" t="s">
        <v>24</v>
      </c>
      <c r="AK20" s="76"/>
      <c r="AL20" s="76"/>
      <c r="AM20" s="10"/>
    </row>
    <row r="21" spans="2:39" s="2" customFormat="1" ht="12" customHeight="1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7"/>
      <c r="AA21" s="19"/>
      <c r="AB21" s="19"/>
      <c r="AC21" s="19"/>
      <c r="AD21" s="19"/>
      <c r="AE21" s="19"/>
      <c r="AF21" s="92"/>
      <c r="AG21" s="93"/>
      <c r="AH21" s="93"/>
      <c r="AI21" s="94"/>
      <c r="AJ21" s="92"/>
      <c r="AK21" s="93"/>
      <c r="AL21" s="94"/>
      <c r="AM21" s="10"/>
    </row>
    <row r="22" spans="2:39" s="2" customFormat="1" ht="12" customHeight="1">
      <c r="B22" s="9"/>
      <c r="C22" s="7" t="s">
        <v>25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19"/>
      <c r="AF22" s="92"/>
      <c r="AG22" s="93"/>
      <c r="AH22" s="93"/>
      <c r="AI22" s="94"/>
      <c r="AJ22" s="92"/>
      <c r="AK22" s="93"/>
      <c r="AL22" s="94"/>
      <c r="AM22" s="10"/>
    </row>
    <row r="23" spans="2:39" s="2" customFormat="1" ht="12" customHeight="1">
      <c r="B23" s="9"/>
      <c r="C23" s="7" t="s">
        <v>26</v>
      </c>
      <c r="D23" s="7"/>
      <c r="E23" s="59"/>
      <c r="F23" s="59"/>
      <c r="G23" s="59"/>
      <c r="H23" s="59"/>
      <c r="I23" s="59"/>
      <c r="J23" s="59"/>
      <c r="K23" s="5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7"/>
      <c r="AA23" s="19"/>
      <c r="AB23" s="19"/>
      <c r="AC23" s="19"/>
      <c r="AD23" s="19"/>
      <c r="AE23" s="19"/>
      <c r="AF23" s="73"/>
      <c r="AG23" s="74"/>
      <c r="AH23" s="74"/>
      <c r="AI23" s="95"/>
      <c r="AJ23" s="73"/>
      <c r="AK23" s="74"/>
      <c r="AL23" s="95"/>
      <c r="AM23" s="10"/>
    </row>
    <row r="24" spans="2:39" s="2" customFormat="1" ht="3" customHeight="1">
      <c r="B24" s="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  <c r="AA24" s="27"/>
      <c r="AB24" s="27"/>
      <c r="AC24" s="27"/>
      <c r="AD24" s="27"/>
      <c r="AE24" s="27"/>
      <c r="AF24" s="96"/>
      <c r="AG24" s="60"/>
      <c r="AH24" s="60"/>
      <c r="AI24" s="83"/>
      <c r="AJ24" s="96"/>
      <c r="AK24" s="60"/>
      <c r="AL24" s="83"/>
      <c r="AM24" s="10"/>
    </row>
    <row r="25" spans="2:39" s="2" customFormat="1" ht="12" customHeight="1">
      <c r="B25" s="9"/>
      <c r="C25" s="7" t="s">
        <v>27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26</v>
      </c>
      <c r="U25" s="7"/>
      <c r="V25" s="7"/>
      <c r="W25" s="86"/>
      <c r="X25" s="86"/>
      <c r="Y25" s="86"/>
      <c r="Z25" s="86"/>
      <c r="AA25" s="86"/>
      <c r="AB25" s="86"/>
      <c r="AC25" s="86"/>
      <c r="AD25" s="86"/>
      <c r="AE25" s="19"/>
      <c r="AF25" s="92"/>
      <c r="AG25" s="93"/>
      <c r="AH25" s="93"/>
      <c r="AI25" s="94"/>
      <c r="AJ25" s="92"/>
      <c r="AK25" s="93"/>
      <c r="AL25" s="94"/>
      <c r="AM25" s="10"/>
    </row>
    <row r="26" spans="2:39" s="2" customFormat="1" ht="12" customHeight="1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 t="s">
        <v>28</v>
      </c>
      <c r="U26" s="7"/>
      <c r="V26" s="7"/>
      <c r="W26" s="86"/>
      <c r="X26" s="86"/>
      <c r="Y26" s="86"/>
      <c r="Z26" s="86"/>
      <c r="AA26" s="86"/>
      <c r="AB26" s="86"/>
      <c r="AC26" s="86"/>
      <c r="AD26" s="86"/>
      <c r="AE26" s="19"/>
      <c r="AF26" s="92"/>
      <c r="AG26" s="93"/>
      <c r="AH26" s="93"/>
      <c r="AI26" s="94"/>
      <c r="AJ26" s="92"/>
      <c r="AK26" s="93"/>
      <c r="AL26" s="94"/>
      <c r="AM26" s="10"/>
    </row>
    <row r="27" spans="2:39" s="2" customFormat="1" ht="12" customHeight="1">
      <c r="B27" s="9"/>
      <c r="C27" s="97" t="s">
        <v>29</v>
      </c>
      <c r="D27" s="97"/>
      <c r="E27" s="97"/>
      <c r="F27" s="97"/>
      <c r="G27" s="97"/>
      <c r="H27" s="26"/>
      <c r="I27" s="7"/>
      <c r="J27" s="59"/>
      <c r="K27" s="59"/>
      <c r="L27" s="59"/>
      <c r="M27" s="59"/>
      <c r="N27" s="7"/>
      <c r="O27" s="59"/>
      <c r="P27" s="59"/>
      <c r="Q27" s="7" t="s">
        <v>9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92"/>
      <c r="AG27" s="93"/>
      <c r="AH27" s="93"/>
      <c r="AI27" s="94"/>
      <c r="AJ27" s="92"/>
      <c r="AK27" s="93"/>
      <c r="AL27" s="94"/>
      <c r="AM27" s="10"/>
    </row>
    <row r="28" spans="2:39" s="2" customFormat="1" ht="12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98" t="s">
        <v>30</v>
      </c>
      <c r="AG28" s="99"/>
      <c r="AH28" s="99"/>
      <c r="AI28" s="100"/>
      <c r="AJ28" s="73"/>
      <c r="AK28" s="74"/>
      <c r="AL28" s="95"/>
      <c r="AM28" s="10"/>
    </row>
    <row r="29" spans="2:39" s="2" customFormat="1" ht="12" customHeight="1">
      <c r="B29" s="9"/>
      <c r="C29" s="7" t="s">
        <v>31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01"/>
      <c r="AG29" s="102"/>
      <c r="AH29" s="102"/>
      <c r="AI29" s="103"/>
      <c r="AJ29" s="96"/>
      <c r="AK29" s="60"/>
      <c r="AL29" s="83"/>
      <c r="AM29" s="10"/>
    </row>
    <row r="30" spans="2:39" s="2" customFormat="1" ht="12" customHeight="1">
      <c r="B30" s="9"/>
      <c r="C30" s="35" t="s">
        <v>32</v>
      </c>
      <c r="D30" s="35"/>
      <c r="E30" s="35"/>
      <c r="F30" s="35"/>
      <c r="G30" s="35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0"/>
    </row>
    <row r="31" spans="2:39" s="2" customFormat="1" ht="12" customHeight="1">
      <c r="B31" s="9"/>
      <c r="C31" s="33" t="s">
        <v>33</v>
      </c>
      <c r="D31" s="33"/>
      <c r="E31" s="3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0"/>
    </row>
    <row r="32" spans="2:39" s="2" customFormat="1" ht="12" customHeight="1">
      <c r="B32" s="9"/>
      <c r="C32" s="35" t="s">
        <v>34</v>
      </c>
      <c r="D32" s="35"/>
      <c r="E32" s="35"/>
      <c r="F32" s="35"/>
      <c r="G32" s="35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0"/>
    </row>
    <row r="33" spans="2:39" s="2" customFormat="1" ht="12" customHeight="1">
      <c r="B33" s="9"/>
      <c r="C33" s="33" t="s">
        <v>35</v>
      </c>
      <c r="D33" s="33"/>
      <c r="E33" s="33"/>
      <c r="F33" s="33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0"/>
    </row>
    <row r="34" spans="2:39" s="2" customFormat="1" ht="12" customHeight="1">
      <c r="B34" s="9"/>
      <c r="C34" s="35" t="s">
        <v>36</v>
      </c>
      <c r="D34" s="35"/>
      <c r="E34" s="35"/>
      <c r="F34" s="35"/>
      <c r="G34" s="35"/>
      <c r="H34" s="35"/>
      <c r="I34" s="35"/>
      <c r="J34" s="59"/>
      <c r="K34" s="59"/>
      <c r="L34" s="59"/>
      <c r="M34" s="59"/>
      <c r="N34" s="59"/>
      <c r="O34" s="59"/>
      <c r="P34" s="59"/>
      <c r="Q34" s="59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0"/>
    </row>
    <row r="35" spans="2:39" s="2" customFormat="1" ht="12" customHeight="1">
      <c r="B35" s="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0"/>
    </row>
    <row r="36" spans="2:39" s="2" customFormat="1" ht="12" customHeight="1">
      <c r="B36" s="9"/>
      <c r="C36" s="35" t="s">
        <v>26</v>
      </c>
      <c r="D36" s="35"/>
      <c r="E36" s="59"/>
      <c r="F36" s="59"/>
      <c r="G36" s="59"/>
      <c r="H36" s="59"/>
      <c r="I36" s="59"/>
      <c r="J36" s="35" t="s">
        <v>28</v>
      </c>
      <c r="K36" s="35"/>
      <c r="L36" s="35"/>
      <c r="M36" s="59"/>
      <c r="N36" s="59"/>
      <c r="O36" s="59"/>
      <c r="P36" s="59"/>
      <c r="Q36" s="59"/>
      <c r="R36" s="35" t="s">
        <v>37</v>
      </c>
      <c r="S36" s="35"/>
      <c r="T36" s="35"/>
      <c r="U36" s="35"/>
      <c r="V36" s="35"/>
      <c r="W36" s="35"/>
      <c r="X36" s="35"/>
      <c r="Y36" s="59"/>
      <c r="Z36" s="59"/>
      <c r="AA36" s="59"/>
      <c r="AB36" s="59"/>
      <c r="AC36" s="59"/>
      <c r="AD36" s="7"/>
      <c r="AE36" s="7"/>
      <c r="AF36" s="7"/>
      <c r="AG36" s="7"/>
      <c r="AH36" s="7"/>
      <c r="AI36" s="7"/>
      <c r="AJ36" s="7"/>
      <c r="AK36" s="7"/>
      <c r="AL36" s="7"/>
      <c r="AM36" s="10"/>
    </row>
    <row r="37" spans="2:39" s="2" customFormat="1" ht="12" customHeight="1">
      <c r="B37" s="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0"/>
    </row>
    <row r="38" spans="2:39" s="2" customFormat="1" ht="12" customHeight="1">
      <c r="B38" s="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0"/>
    </row>
    <row r="39" spans="2:39" s="2" customFormat="1" ht="12" customHeight="1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7"/>
      <c r="AL39" s="7"/>
      <c r="AM39" s="10"/>
    </row>
    <row r="40" spans="2:39" s="2" customFormat="1" ht="12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7"/>
      <c r="AL40" s="7"/>
      <c r="AM40" s="10"/>
    </row>
    <row r="41" spans="2:39" ht="12" customHeight="1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4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="42" customFormat="1" ht="12" customHeight="1" hidden="1"/>
    <row r="56" s="43" customFormat="1" ht="12" customHeight="1" hidden="1"/>
    <row r="57" s="43" customFormat="1" ht="12" customHeight="1" hidden="1"/>
    <row r="58" s="43" customFormat="1" ht="12" customHeight="1" hidden="1"/>
    <row r="59" s="43" customFormat="1" ht="12" customHeight="1" hidden="1"/>
    <row r="60" s="43" customFormat="1" ht="12" customHeight="1" hidden="1"/>
    <row r="61" s="42" customFormat="1" ht="12" customHeight="1" hidden="1"/>
    <row r="62" s="43" customFormat="1" ht="12" customHeight="1" hidden="1">
      <c r="AL62" s="43">
        <f>IF(AL65&lt;=AL66,"",MID(AL68,AL63+1,1000))</f>
      </c>
    </row>
    <row r="63" s="43" customFormat="1" ht="12" customHeight="1" hidden="1">
      <c r="AL63" s="43" t="e">
        <f>FIND(" ",AL68,55)</f>
        <v>#VALUE!</v>
      </c>
    </row>
    <row r="64" s="43" customFormat="1" ht="12" customHeight="1" hidden="1">
      <c r="AL64" s="43">
        <f>IF(AL65&gt;=AL66,LEFT(AL68,AL63),LEFT(AL68,64))</f>
      </c>
    </row>
    <row r="65" s="43" customFormat="1" ht="12" customHeight="1" hidden="1">
      <c r="AL65" s="43">
        <f>LEN(AL68)</f>
        <v>0</v>
      </c>
    </row>
    <row r="66" s="43" customFormat="1" ht="12" customHeight="1" hidden="1">
      <c r="AL66" s="43">
        <v>64</v>
      </c>
    </row>
    <row r="67" spans="39:41" s="43" customFormat="1" ht="12" customHeight="1" hidden="1">
      <c r="AM67" s="44"/>
      <c r="AO67" s="43" t="s">
        <v>71</v>
      </c>
    </row>
    <row r="68" spans="38:42" s="43" customFormat="1" ht="12" customHeight="1" hidden="1">
      <c r="AL68" s="43">
        <f>IF(AL71&lt;=AL72,"",MID(AO85,AL69+1,1000))</f>
      </c>
      <c r="AM68" s="44"/>
      <c r="AO68" s="45">
        <f>INT(AP68)</f>
        <v>0</v>
      </c>
      <c r="AP68" s="45">
        <f>ROUND(AF11,2)</f>
        <v>0</v>
      </c>
    </row>
    <row r="69" spans="38:42" s="43" customFormat="1" ht="12" customHeight="1" hidden="1">
      <c r="AL69" s="43" t="e">
        <f>FIND(" ",AO85,35)</f>
        <v>#VALUE!</v>
      </c>
      <c r="AN69" s="43">
        <v>1</v>
      </c>
      <c r="AO69" s="46">
        <f>AO68-INT(AO68/10)*10</f>
        <v>0</v>
      </c>
      <c r="AP69" s="47">
        <f>ROUND((AP68-AO68)*100,0)</f>
        <v>0</v>
      </c>
    </row>
    <row r="70" spans="38:42" s="43" customFormat="1" ht="12" customHeight="1" hidden="1">
      <c r="AL70" s="43">
        <f>IF(AL71&gt;=AL72,LEFT(AO85,AL69-1),LEFT(AO85,40))</f>
      </c>
      <c r="AN70" s="43">
        <v>2</v>
      </c>
      <c r="AO70" s="48">
        <f>IF(AND(AO69+AO71&gt;=11,AO69+AO71&lt;=19),AO69+AO71,0)</f>
        <v>0</v>
      </c>
      <c r="AP70" s="48">
        <f>INT(AP69)</f>
        <v>0</v>
      </c>
    </row>
    <row r="71" spans="38:42" s="43" customFormat="1" ht="12" customHeight="1" hidden="1">
      <c r="AL71" s="43">
        <f>LEN(AO85)</f>
        <v>0</v>
      </c>
      <c r="AM71" s="44"/>
      <c r="AN71" s="43">
        <v>3</v>
      </c>
      <c r="AO71" s="48">
        <f>AO68-INT(AO68/100)*100-AO69</f>
        <v>0</v>
      </c>
      <c r="AP71" s="48">
        <f>IF(AP70=0,"",AP70-INT(AP70/10)*10)</f>
      </c>
    </row>
    <row r="72" spans="38:44" s="43" customFormat="1" ht="12" customHeight="1" hidden="1">
      <c r="AL72" s="43">
        <v>40</v>
      </c>
      <c r="AM72" s="44"/>
      <c r="AN72" s="43">
        <v>4</v>
      </c>
      <c r="AO72" s="48">
        <f>AO68-INT(AO68/1000)*1000-AO71-AO69</f>
        <v>0</v>
      </c>
      <c r="AP72" s="49">
        <f>IF(AP70=0,"",AP70)</f>
      </c>
      <c r="AQ72" s="43">
        <v>0</v>
      </c>
      <c r="AR72" s="43" t="s">
        <v>72</v>
      </c>
    </row>
    <row r="73" spans="40:42" s="43" customFormat="1" ht="12" customHeight="1" hidden="1">
      <c r="AN73" s="43">
        <v>5</v>
      </c>
      <c r="AO73" s="48">
        <f>AO68-INT(AO68/10000)*10000-AO71-AO69-AO72</f>
        <v>0</v>
      </c>
      <c r="AP73" s="43">
        <f>AO73/1000</f>
        <v>0</v>
      </c>
    </row>
    <row r="74" spans="40:42" s="43" customFormat="1" ht="12" customHeight="1" hidden="1">
      <c r="AN74" s="43">
        <v>6</v>
      </c>
      <c r="AP74" s="48">
        <f>IF(AND(AP73+AP75&gt;=11,AP73+AP75&lt;=19),AP73+AP75,0)</f>
        <v>0</v>
      </c>
    </row>
    <row r="75" spans="40:42" s="43" customFormat="1" ht="12" customHeight="1" hidden="1">
      <c r="AN75" s="43">
        <v>7</v>
      </c>
      <c r="AO75" s="48">
        <f>AO68-INT(AO68/100000)*100000-AO71-AO69-AO72-AO73</f>
        <v>0</v>
      </c>
      <c r="AP75" s="43">
        <f>AO75/1000</f>
        <v>0</v>
      </c>
    </row>
    <row r="76" spans="40:42" s="43" customFormat="1" ht="12" customHeight="1" hidden="1">
      <c r="AN76" s="43">
        <v>8</v>
      </c>
      <c r="AO76" s="48">
        <f>AO68-INT(AO68/1000000)*1000000-AO71-AO69-AO72-AO73-AO75</f>
        <v>0</v>
      </c>
      <c r="AP76" s="43">
        <f>AO76/1000</f>
        <v>0</v>
      </c>
    </row>
    <row r="77" spans="40:42" s="43" customFormat="1" ht="12" customHeight="1" hidden="1">
      <c r="AN77" s="43">
        <v>9</v>
      </c>
      <c r="AO77" s="48">
        <f>AO68-INT(AO68/10000000)*10000000-AO71-AO69-AO72-AO73-AO75-AO76</f>
        <v>0</v>
      </c>
      <c r="AP77" s="43">
        <f>AO77/1000000</f>
        <v>0</v>
      </c>
    </row>
    <row r="78" spans="40:42" s="43" customFormat="1" ht="12" customHeight="1" hidden="1">
      <c r="AN78" s="43">
        <v>10</v>
      </c>
      <c r="AP78" s="48">
        <f>IF(AND(AP77+AP79&gt;=11,AP77+AP79&lt;=19),AP77+AP79,0)</f>
        <v>0</v>
      </c>
    </row>
    <row r="79" spans="40:42" s="43" customFormat="1" ht="12" customHeight="1" hidden="1">
      <c r="AN79" s="43">
        <v>11</v>
      </c>
      <c r="AO79" s="48">
        <f>AO68-INT(AO68/100000000)*100000000-AO71-AO69-AO72-AO73-AO75-AO76-AO77</f>
        <v>0</v>
      </c>
      <c r="AP79" s="43">
        <f>AO79/1000000</f>
        <v>0</v>
      </c>
    </row>
    <row r="80" spans="40:42" s="43" customFormat="1" ht="12" customHeight="1" hidden="1">
      <c r="AN80" s="43">
        <v>12</v>
      </c>
      <c r="AO80" s="48">
        <f>AO68-INT(AO68/1000000000)*1000000000-AO71-AO69-AO72-AO73-AO75-AO76-AO77-AO79</f>
        <v>0</v>
      </c>
      <c r="AP80" s="43">
        <f>AO80/1000000</f>
        <v>0</v>
      </c>
    </row>
    <row r="81" spans="40:42" s="43" customFormat="1" ht="12" customHeight="1" hidden="1">
      <c r="AN81" s="43">
        <v>13</v>
      </c>
      <c r="AO81" s="48">
        <f>AO68-INT(AO68/10000000000)*10000000000-AO71-AO69-AO72-AO73-AO75-AO76-AO77-AO79-AO80</f>
        <v>0</v>
      </c>
      <c r="AP81" s="43">
        <f>AO81/1000000000</f>
        <v>0</v>
      </c>
    </row>
    <row r="82" spans="40:42" s="43" customFormat="1" ht="12" customHeight="1" hidden="1">
      <c r="AN82" s="43">
        <v>14</v>
      </c>
      <c r="AO82" s="48"/>
      <c r="AP82" s="48">
        <f>IF(AND(AP81+AP83&gt;=11,AP81+AP83&lt;=19),AP81+AP83,0)</f>
        <v>0</v>
      </c>
    </row>
    <row r="83" spans="35:42" s="43" customFormat="1" ht="12" customHeight="1" hidden="1">
      <c r="AI83" s="104"/>
      <c r="AJ83" s="104"/>
      <c r="AK83" s="104"/>
      <c r="AL83" s="104"/>
      <c r="AM83" s="104"/>
      <c r="AN83" s="43">
        <v>15</v>
      </c>
      <c r="AO83" s="48">
        <f>AO68-INT(AO68/100000000000)*100000000000-AO71-AO69-AO72-AO73-AO75-AO76-AO77-AO79-AO80-AO81</f>
        <v>0</v>
      </c>
      <c r="AP83" s="43">
        <f>AO83/1000000000</f>
        <v>0</v>
      </c>
    </row>
    <row r="84" spans="39:42" s="43" customFormat="1" ht="12" customHeight="1" hidden="1">
      <c r="AM84" s="43" t="e">
        <f>SEARCH("@",SUBSTITUTE(AO85," ","@",LEN(AO85)-LEN(SUBSTITUTE(AO85," ",""))))</f>
        <v>#VALUE!</v>
      </c>
      <c r="AN84" s="43">
        <v>16</v>
      </c>
      <c r="AO84" s="48">
        <f>AO68-INT(AO68/1000000000000)*1000000000000-AO71-AO69-AO72-AO73-AO75-AO76-AO77-AO79-AO80-AO81-AO83</f>
        <v>0</v>
      </c>
      <c r="AP84" s="43">
        <f>AO84/1000000000</f>
        <v>0</v>
      </c>
    </row>
    <row r="85" s="43" customFormat="1" ht="12" customHeight="1" hidden="1">
      <c r="AO85" s="50">
        <f>IF(AP68=0,"",AM101&amp;AM100&amp;AM99&amp;AM98&amp;AR98&amp;AM97&amp;AM96&amp;AM95&amp;AM94&amp;AR94&amp;AM93&amp;AM92&amp;AM91&amp;AM90&amp;AR90&amp;AM89&amp;AM88&amp;AM87&amp;AM86)</f>
      </c>
    </row>
    <row r="86" spans="34:43" s="43" customFormat="1" ht="12" customHeight="1" hidden="1">
      <c r="AH86" s="51">
        <f>IF(AND(AP70&gt;=11,AP70&lt;=19),"",IF(AP71=1,AI86,""))</f>
      </c>
      <c r="AI86" s="43" t="s">
        <v>73</v>
      </c>
      <c r="AJ86" s="51">
        <f>IF(AO70&gt;0,"",IF(AO69=1,AK86,""))</f>
      </c>
      <c r="AK86" s="52" t="s">
        <v>74</v>
      </c>
      <c r="AM86" s="43">
        <f>IF(SUM(AO70:AO84)=0,PROPER(AO86),AO86)</f>
      </c>
      <c r="AN86" s="43">
        <v>1</v>
      </c>
      <c r="AO86" s="50">
        <f>IF(AND(AO70&lt;20,AO70&gt;10),"",AP86&amp;AQ86)</f>
      </c>
      <c r="AP86" s="43">
        <f>IF(AO69=1," один",IF(AO69=2," два",IF(AO69=3," три",IF(AO69=4," четыре",IF(AO69=5," пять",IF(AO69=6," шесть",IF(AO69=7," семь","")))))))</f>
      </c>
      <c r="AQ86" s="43">
        <f>IF(AO69=8," восемь",IF(AO69=9," девять",""))</f>
      </c>
    </row>
    <row r="87" spans="34:43" s="43" customFormat="1" ht="12" customHeight="1" hidden="1">
      <c r="AH87" s="53">
        <f>IF(AND(AP70&gt;=11,AP70&lt;=19),"",IF(OR(AP71=2,AP71=3,AP71=4),AI87,""))</f>
      </c>
      <c r="AI87" s="43" t="s">
        <v>75</v>
      </c>
      <c r="AJ87" s="53">
        <f>IF(AO70&gt;0,"",IF(OR(AO69=2,AO69=3,AO69=4),AK87,""))</f>
      </c>
      <c r="AK87" s="54" t="s">
        <v>76</v>
      </c>
      <c r="AM87" s="43">
        <f>IF(SUM(AO72:AO84)=0,PROPER(AO87),AO87)</f>
      </c>
      <c r="AN87" s="43">
        <v>2</v>
      </c>
      <c r="AO87" s="50">
        <f>AP87&amp;AQ87</f>
      </c>
      <c r="AP87" s="43">
        <f>IF(AO70=11," одиннадцать",IF(AO70=12," двенадцать",IF(AO70=13," тринадцать",IF(AO70=14," четырнадцать",IF(AO70=15," пятнадцать",IF(AO70=16," шестнадцать",IF(AO70=17," семнадцать","")))))))</f>
      </c>
      <c r="AQ87" s="43">
        <f>IF(AO70=18," восемнадцать",IF(AO70=19," девятнадцать",""))</f>
      </c>
    </row>
    <row r="88" spans="34:43" s="43" customFormat="1" ht="12" customHeight="1" hidden="1">
      <c r="AH88" s="53">
        <f>IF(AND(AP70&gt;=11,AP70&lt;=19),"",IF(OR(AP71=0,AP71=5,AP71=6,AP71=7,AP71=8,AP71=9),AI88,""))</f>
      </c>
      <c r="AI88" s="43" t="s">
        <v>77</v>
      </c>
      <c r="AJ88" s="53" t="str">
        <f>IF(AO70&gt;0,"",IF(OR(AO69=0,AO69=5,AO69=6,AO69=7,AO69=8,AO69=9),AK88,""))</f>
        <v> белорусских рублей </v>
      </c>
      <c r="AK88" s="54" t="s">
        <v>78</v>
      </c>
      <c r="AM88" s="43">
        <f>IF(SUM(AO72:AO84)=0,PROPER(AO88),AO88)</f>
      </c>
      <c r="AN88" s="43">
        <v>3</v>
      </c>
      <c r="AO88" s="50">
        <f>IF(AND(AO70&lt;20,AO70&gt;10),"",AP88&amp;AQ88)</f>
      </c>
      <c r="AP88" s="43">
        <f>IF(AO71=10," десять",IF(AO71=20," двадцать",IF(AO71=30," тридцать",IF(AO71=40," сорок",IF(AO71=50," пятьдесят",IF(AO71=60," шестьдесят",""))))))</f>
      </c>
      <c r="AQ88" s="43">
        <f>IF(AO71=70," семьдесят",IF(AO71=80," восемьдесят",IF(AO71=90," девяносто","")))</f>
      </c>
    </row>
    <row r="89" spans="34:43" s="43" customFormat="1" ht="12" customHeight="1" hidden="1">
      <c r="AH89" s="43">
        <f>IF(AND(AP70&gt;=11,AP70&lt;=19),AI88,"")</f>
      </c>
      <c r="AJ89" s="43">
        <f>IF(AND(AO70&gt;=11,AO70&lt;=19),AK88,"")</f>
      </c>
      <c r="AK89" s="54"/>
      <c r="AM89" s="43">
        <f>IF(SUM(AP73:AP84)=0,PROPER(AO89),AO89)</f>
      </c>
      <c r="AN89" s="43">
        <v>4</v>
      </c>
      <c r="AO89" s="50">
        <f>AP89&amp;AQ89</f>
      </c>
      <c r="AP89" s="43">
        <f>IF(AO72=100," сто",IF(AO72=200," двести",IF(AO72=300," триста",IF(AO72=400," четыреста",IF(AO72=500," пятьсот",IF(AO72=600," шестьсот",""))))))</f>
      </c>
      <c r="AQ89" s="43">
        <f>IF(AO72=700," семьсот",IF(AO72=800," восемьсот",IF(AO72=900," девятьсот","")))</f>
      </c>
    </row>
    <row r="90" spans="34:44" s="43" customFormat="1" ht="12" customHeight="1" hidden="1">
      <c r="AH90" s="52">
        <f>AH86&amp;AH87&amp;AH88&amp;AH89</f>
      </c>
      <c r="AJ90" s="52" t="str">
        <f>AJ86&amp;AJ87&amp;AJ88&amp;AJ89</f>
        <v> белорусских рублей </v>
      </c>
      <c r="AK90" s="52"/>
      <c r="AM90" s="43">
        <f>IF(SUM(AP74:AP84)=0,PROPER(AO90),AO90)</f>
      </c>
      <c r="AN90" s="43">
        <v>5</v>
      </c>
      <c r="AO90" s="50">
        <f>IF(AND(AP74&lt;20,AP74&gt;10),"",AP90&amp;AQ90)</f>
      </c>
      <c r="AP90" s="43">
        <f>IF(AP73=1," одна",IF(AP73=2," две",IF(AP73=3," три",IF(AP73=4," четыре",IF(AP73=5," пять",IF(AP73=6," шесть",IF(AP73=7," семь","")))))))</f>
      </c>
      <c r="AQ90" s="43">
        <f>IF(AP73=8," восемь",IF(AP73=9," девять",""))</f>
      </c>
      <c r="AR90" s="43">
        <f>IF(AND(AO90="",AO91="",AO92="",AO93=""),"",IF(AND(AP74&lt;20,AP74&gt;10)," тысяч",IF(AP73=1," тысяча",IF(OR(AP73=2,AP73=3,AP73=4)," тысячи"," тысяч"))))</f>
      </c>
    </row>
    <row r="91" spans="36:43" s="43" customFormat="1" ht="12" customHeight="1" hidden="1">
      <c r="AJ91" s="51"/>
      <c r="AK91" s="52"/>
      <c r="AM91" s="43">
        <f>IF(SUM(AP76:AP84)=0,PROPER(AO91),AO91)</f>
      </c>
      <c r="AN91" s="43">
        <v>6</v>
      </c>
      <c r="AO91" s="50">
        <f>AP91&amp;AQ91</f>
      </c>
      <c r="AP91" s="43">
        <f>IF(AP74=11," одиннадцать",IF(AP74=12," двенадцать",IF(AP74=13," тринадцать",IF(AP74=14," четырнадцать",IF(AP74=15," пятнадцать",IF(AP74=16," шестнадцать",IF(AP74=17," семнадцать","")))))))</f>
      </c>
      <c r="AQ91" s="43">
        <f>IF(AP74=18," восемнадцать",IF(AP74=19," девятнадцать",""))</f>
      </c>
    </row>
    <row r="92" spans="39:43" s="43" customFormat="1" ht="12" customHeight="1" hidden="1">
      <c r="AM92" s="43">
        <f>IF(SUM(AP76:AP84)=0,PROPER(AO92),AO92)</f>
      </c>
      <c r="AN92" s="43">
        <v>7</v>
      </c>
      <c r="AO92" s="50">
        <f>IF(AND(AP74&lt;20,AP74&gt;10),"",AP92&amp;AQ92)</f>
      </c>
      <c r="AP92" s="43">
        <f>IF(AP75=10," десять",IF(AP75=20," двадцать",IF(AP75=30," тридцать",IF(AP75=40," сорок",IF(AP75=50," пятьдесят",IF(AP75=60," шестьдесят",""))))))</f>
      </c>
      <c r="AQ92" s="43">
        <f>IF(AP75=70," семьдесят",IF(AP75=80," восемьдесят",IF(AP75=90," девяносто","")))</f>
      </c>
    </row>
    <row r="93" spans="39:43" s="43" customFormat="1" ht="12" customHeight="1" hidden="1">
      <c r="AM93" s="43">
        <f>IF(SUM(AP77:AP84)=0,PROPER(AO93),AO93)</f>
      </c>
      <c r="AN93" s="43">
        <v>8</v>
      </c>
      <c r="AO93" s="50">
        <f>AP93&amp;AQ93</f>
      </c>
      <c r="AP93" s="43">
        <f>IF(AP76=100," сто",IF(AP76=200," двести",IF(AP76=300," триста",IF(AP76=400," четыреста",IF(AP76=500," пятьсот",IF(AP76=600," шестьсот",""))))))</f>
      </c>
      <c r="AQ93" s="43">
        <f>IF(AP76=700," семьсот",IF(AP76=800," восемьсот",IF(AP76=900," девятьсот","")))</f>
      </c>
    </row>
    <row r="94" spans="39:44" s="43" customFormat="1" ht="12" customHeight="1" hidden="1">
      <c r="AM94" s="43">
        <f>IF(SUM(AP78:AP84)=0,PROPER(AO94),AO94)</f>
      </c>
      <c r="AN94" s="43">
        <v>9</v>
      </c>
      <c r="AO94" s="50">
        <f>IF(AND(AP78&lt;20,AP78&gt;10),"",AP94&amp;AQ94)</f>
      </c>
      <c r="AP94" s="43">
        <f>IF(AP77=1," один",IF(AP77=2," два",IF(AP77=3," три",IF(AP77=4," четыре",IF(AP77=5," пять",IF(AP77=6," шесть",IF(AP77=7," семь","")))))))</f>
      </c>
      <c r="AQ94" s="43">
        <f>IF(AP77=8," восемь",IF(AP77=9," девять",""))</f>
      </c>
      <c r="AR94" s="43">
        <f>IF(AND(AO94="",AO95="",AO96="",AO97=""),"",IF(AND(AP78&lt;20,AP78&gt;10)," миллионов",IF(AP77=1," миллион",IF(OR(AP77=2,AP77=3,AP77=4)," миллиона"," миллионов"))))</f>
      </c>
    </row>
    <row r="95" spans="39:43" s="43" customFormat="1" ht="12" customHeight="1" hidden="1">
      <c r="AM95" s="43">
        <f>IF(SUM(AP80:AP84)=0,PROPER(AO95),AO95)</f>
      </c>
      <c r="AN95" s="43">
        <v>10</v>
      </c>
      <c r="AO95" s="50">
        <f>AP95&amp;AQ95</f>
      </c>
      <c r="AP95" s="43">
        <f>IF(AP78=11," одиннадцать",IF(AP78=12," двенадцать",IF(AP78=13," тринадцать",IF(AP78=14," четырнадцать",IF(AP78=15," пятнадцать",IF(AP78=16," шестнадцать",IF(AP78=17," семнадцать","")))))))</f>
      </c>
      <c r="AQ95" s="43">
        <f>IF(AP78=18," восемнадцать",IF(AP78=19," девятнадцать",""))</f>
      </c>
    </row>
    <row r="96" spans="39:43" s="43" customFormat="1" ht="12" customHeight="1" hidden="1">
      <c r="AM96" s="43">
        <f>IF(SUM(AP80:AP84)=0,PROPER(AO96),AO96)</f>
      </c>
      <c r="AN96" s="43">
        <v>11</v>
      </c>
      <c r="AO96" s="50">
        <f>IF(AND(AP78&lt;20,AP78&gt;10),"",AP96&amp;AQ96)</f>
      </c>
      <c r="AP96" s="43">
        <f>IF(AP79=10," десять",IF(AP79=20," двадцать",IF(AP79=30," тридцать",IF(AP79=40," сорок",IF(AP79=50," пятьдесят",IF(AP79=60," шестьдесят",""))))))</f>
      </c>
      <c r="AQ96" s="43">
        <f>IF(AP79=70," семьдесят",IF(AP79=80," восемьдесят",IF(AP79=90," девяносто","")))</f>
      </c>
    </row>
    <row r="97" spans="39:43" s="43" customFormat="1" ht="12" customHeight="1" hidden="1">
      <c r="AM97" s="43">
        <f>IF(SUM(AP81:AP84)=0,PROPER(AO97),AO97)</f>
      </c>
      <c r="AN97" s="43">
        <v>12</v>
      </c>
      <c r="AO97" s="50">
        <f>AP97&amp;AQ97</f>
      </c>
      <c r="AP97" s="43">
        <f>IF(AP80=100," сто",IF(AP80=200," двести",IF(AP80=300," триста",IF(AP80=400," четыреста",IF(AP80=500," пятьсот",IF(AP80=600," шестьсот",""))))))</f>
      </c>
      <c r="AQ97" s="43">
        <f>IF(AP80=700," семьсот",IF(AP80=800," восемьсот",IF(AP80=900," девятьсот","")))</f>
      </c>
    </row>
    <row r="98" spans="39:44" s="43" customFormat="1" ht="12" customHeight="1" hidden="1">
      <c r="AM98" s="43">
        <f>IF(SUM(AP82:AP84)=0,PROPER(AO98),AO98)</f>
      </c>
      <c r="AN98" s="43">
        <v>13</v>
      </c>
      <c r="AO98" s="50">
        <f>IF(AND(AP82&lt;20,AP82&gt;10),"",AP98&amp;AQ98)</f>
      </c>
      <c r="AP98" s="43">
        <f>IF(AP81=1," один",IF(AP81=2," два",IF(AP81=3," три",IF(AP81=4," четыре",IF(AP81=5," пять",IF(AP81=6," шесть",IF(AP81=7," семь","")))))))</f>
      </c>
      <c r="AQ98" s="43">
        <f>IF(AP81=8," восемь",IF(AP81=9," девять",""))</f>
      </c>
      <c r="AR98" s="43">
        <f>IF(AND(AO98="",AO99="",AO100="",AO101=""),"",IF(AND(AP82&lt;20,AP82&gt;10)," миллиардов",IF(AP81=1," миллиард",IF(OR(AP81=2,AP81=3,AP81=4)," миллиарда"," миллиардов"))))</f>
      </c>
    </row>
    <row r="99" spans="39:43" s="43" customFormat="1" ht="12" customHeight="1" hidden="1">
      <c r="AM99" s="43">
        <f>IF(AP84=0,PROPER(AO99),AO99)</f>
      </c>
      <c r="AN99" s="43">
        <v>14</v>
      </c>
      <c r="AO99" s="50">
        <f>AP99&amp;AQ99</f>
      </c>
      <c r="AP99" s="43">
        <f>IF(AP82=11," одиннадцать",IF(AP82=12," двенадцать",IF(AP82=13," тринадцать",IF(AP82=14," четырнадцать",IF(AP82=15," пятнадцать",IF(AP82=16," шестнадцать",IF(AP82=17," семнадцать","")))))))</f>
      </c>
      <c r="AQ99" s="43">
        <f>IF(AP82=18," восемнадцать",IF(AP82=19," девятнадцать",""))</f>
      </c>
    </row>
    <row r="100" spans="39:43" s="43" customFormat="1" ht="12" customHeight="1" hidden="1">
      <c r="AM100" s="43">
        <f>IF(SUM(AP84)=0,PROPER(AO100),AO100)</f>
      </c>
      <c r="AN100" s="43">
        <v>15</v>
      </c>
      <c r="AO100" s="50">
        <f>IF(AND(AP82&lt;20,AP82&gt;10),"",AP100&amp;AQ100)</f>
      </c>
      <c r="AP100" s="43">
        <f>IF(AP83=10," десять",IF(AP83=20," двадцать",IF(AP83=30," тридцать",IF(AP83=40," сорок",IF(AP83=50," пятьдесят",IF(AP83=60," шестьдесят",""))))))</f>
      </c>
      <c r="AQ100" s="43">
        <f>IF(AP83=70," семьдесят",IF(AP83=80," восемьдесят",IF(AP83=90," девяносто","")))</f>
      </c>
    </row>
    <row r="101" spans="39:43" s="43" customFormat="1" ht="12" customHeight="1" hidden="1">
      <c r="AM101" s="43">
        <f>PROPER(AO101)</f>
      </c>
      <c r="AN101" s="43">
        <v>16</v>
      </c>
      <c r="AO101" s="50">
        <f>AP101&amp;AQ101</f>
      </c>
      <c r="AP101" s="43">
        <f>IF(AP84=100," сто",IF(AP84=200," двести",IF(AP84=300," триста",IF(AP84=400," четыреста",IF(AP84=500," пятьсот",IF(AP84=600," шестьсот",""))))))</f>
      </c>
      <c r="AQ101" s="43">
        <f>IF(AP84=700," семьсот",IF(AP84=800," восемьсот",IF(AP84=900," девятьсот","")))</f>
      </c>
    </row>
    <row r="102" s="43" customFormat="1" ht="12" customHeight="1" hidden="1"/>
    <row r="103" s="42" customFormat="1" ht="12" customHeight="1" hidden="1"/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</sheetData>
  <sheetProtection/>
  <mergeCells count="57">
    <mergeCell ref="AI83:AM83"/>
    <mergeCell ref="C7:W7"/>
    <mergeCell ref="X7:Z7"/>
    <mergeCell ref="R8:U8"/>
    <mergeCell ref="W8:X8"/>
    <mergeCell ref="AF10:AL10"/>
    <mergeCell ref="X10:AE10"/>
    <mergeCell ref="AA11:AE12"/>
    <mergeCell ref="X17:AE20"/>
    <mergeCell ref="AF19:AL19"/>
    <mergeCell ref="AF20:AI20"/>
    <mergeCell ref="AJ20:AL20"/>
    <mergeCell ref="B1:AN1"/>
    <mergeCell ref="C6:AL6"/>
    <mergeCell ref="F11:V11"/>
    <mergeCell ref="AF11:AL17"/>
    <mergeCell ref="AF18:AL18"/>
    <mergeCell ref="C12:W12"/>
    <mergeCell ref="G13:V13"/>
    <mergeCell ref="C14:W14"/>
    <mergeCell ref="X14:AE14"/>
    <mergeCell ref="AA15:AE16"/>
    <mergeCell ref="C15:W15"/>
    <mergeCell ref="J16:W16"/>
    <mergeCell ref="H17:W17"/>
    <mergeCell ref="H18:W18"/>
    <mergeCell ref="C19:W19"/>
    <mergeCell ref="U20:V20"/>
    <mergeCell ref="S20:T20"/>
    <mergeCell ref="C20:R20"/>
    <mergeCell ref="U22:AD22"/>
    <mergeCell ref="E23:K23"/>
    <mergeCell ref="AF23:AI24"/>
    <mergeCell ref="AJ23:AL24"/>
    <mergeCell ref="AF21:AI21"/>
    <mergeCell ref="AJ21:AL21"/>
    <mergeCell ref="AF22:AI22"/>
    <mergeCell ref="AJ22:AL22"/>
    <mergeCell ref="W25:AD25"/>
    <mergeCell ref="W26:AD26"/>
    <mergeCell ref="AF25:AI25"/>
    <mergeCell ref="AJ25:AL25"/>
    <mergeCell ref="AF26:AI26"/>
    <mergeCell ref="AJ26:AL26"/>
    <mergeCell ref="C27:G27"/>
    <mergeCell ref="J27:M27"/>
    <mergeCell ref="O27:P27"/>
    <mergeCell ref="AF28:AI29"/>
    <mergeCell ref="AF27:AI27"/>
    <mergeCell ref="AJ27:AL27"/>
    <mergeCell ref="E36:I36"/>
    <mergeCell ref="M36:Q36"/>
    <mergeCell ref="Y36:AC36"/>
    <mergeCell ref="AJ28:AL29"/>
    <mergeCell ref="H30:Q30"/>
    <mergeCell ref="H32:Q32"/>
    <mergeCell ref="J34:Q3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AN157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1" spans="2:40" s="18" customFormat="1" ht="17.25" customHeight="1" thickBot="1"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39" ht="12" customHeight="1"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5"/>
    </row>
    <row r="3" spans="2:39" ht="12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6" t="s">
        <v>49</v>
      </c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7"/>
      <c r="AD4" s="17"/>
      <c r="AE4" s="17"/>
      <c r="AF4" s="17"/>
      <c r="AG4" s="17"/>
      <c r="AH4" s="17"/>
      <c r="AI4" s="17"/>
      <c r="AJ4" s="17"/>
      <c r="AK4" s="17"/>
      <c r="AL4" s="16"/>
      <c r="AM4" s="8"/>
    </row>
    <row r="5" spans="2:39" ht="12" customHeight="1">
      <c r="B5" s="6"/>
      <c r="C5" s="107" t="s">
        <v>39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  <c r="U5" s="107" t="s">
        <v>39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  <c r="AM5" s="8"/>
    </row>
    <row r="6" spans="2:39" ht="12" customHeight="1">
      <c r="B6" s="6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U6" s="110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/>
      <c r="AM6" s="8"/>
    </row>
    <row r="7" spans="2:39" ht="12" customHeight="1">
      <c r="B7" s="6"/>
      <c r="C7" s="107" t="s">
        <v>40</v>
      </c>
      <c r="D7" s="108"/>
      <c r="E7" s="108"/>
      <c r="F7" s="108"/>
      <c r="G7" s="108"/>
      <c r="H7" s="109"/>
      <c r="I7" s="107" t="s">
        <v>41</v>
      </c>
      <c r="J7" s="108"/>
      <c r="K7" s="108"/>
      <c r="L7" s="108"/>
      <c r="M7" s="108"/>
      <c r="N7" s="109"/>
      <c r="O7" s="107" t="s">
        <v>42</v>
      </c>
      <c r="P7" s="108"/>
      <c r="Q7" s="108"/>
      <c r="R7" s="108"/>
      <c r="S7" s="108"/>
      <c r="T7" s="109"/>
      <c r="U7" s="107" t="s">
        <v>40</v>
      </c>
      <c r="V7" s="108"/>
      <c r="W7" s="108"/>
      <c r="X7" s="108"/>
      <c r="Y7" s="108"/>
      <c r="Z7" s="109"/>
      <c r="AA7" s="107" t="s">
        <v>41</v>
      </c>
      <c r="AB7" s="108"/>
      <c r="AC7" s="108"/>
      <c r="AD7" s="108"/>
      <c r="AE7" s="108"/>
      <c r="AF7" s="109"/>
      <c r="AG7" s="107" t="s">
        <v>42</v>
      </c>
      <c r="AH7" s="108"/>
      <c r="AI7" s="108"/>
      <c r="AJ7" s="108"/>
      <c r="AK7" s="108"/>
      <c r="AL7" s="109"/>
      <c r="AM7" s="8"/>
    </row>
    <row r="8" spans="2:39" ht="12" customHeight="1">
      <c r="B8" s="6"/>
      <c r="C8" s="110"/>
      <c r="D8" s="111"/>
      <c r="E8" s="111"/>
      <c r="F8" s="111"/>
      <c r="G8" s="111"/>
      <c r="H8" s="112"/>
      <c r="I8" s="110"/>
      <c r="J8" s="111"/>
      <c r="K8" s="111"/>
      <c r="L8" s="111"/>
      <c r="M8" s="111"/>
      <c r="N8" s="112"/>
      <c r="O8" s="110"/>
      <c r="P8" s="111"/>
      <c r="Q8" s="111"/>
      <c r="R8" s="111"/>
      <c r="S8" s="111"/>
      <c r="T8" s="112"/>
      <c r="U8" s="110"/>
      <c r="V8" s="111"/>
      <c r="W8" s="111"/>
      <c r="X8" s="111"/>
      <c r="Y8" s="111"/>
      <c r="Z8" s="112"/>
      <c r="AA8" s="110"/>
      <c r="AB8" s="111"/>
      <c r="AC8" s="111"/>
      <c r="AD8" s="111"/>
      <c r="AE8" s="111"/>
      <c r="AF8" s="112"/>
      <c r="AG8" s="110"/>
      <c r="AH8" s="111"/>
      <c r="AI8" s="111"/>
      <c r="AJ8" s="111"/>
      <c r="AK8" s="111"/>
      <c r="AL8" s="112"/>
      <c r="AM8" s="8"/>
    </row>
    <row r="9" spans="2:39" ht="12" customHeight="1">
      <c r="B9" s="6"/>
      <c r="C9" s="106">
        <v>1</v>
      </c>
      <c r="D9" s="106"/>
      <c r="E9" s="106"/>
      <c r="F9" s="106"/>
      <c r="G9" s="106"/>
      <c r="H9" s="106"/>
      <c r="I9" s="106">
        <v>2</v>
      </c>
      <c r="J9" s="106"/>
      <c r="K9" s="106"/>
      <c r="L9" s="106"/>
      <c r="M9" s="106"/>
      <c r="N9" s="106"/>
      <c r="O9" s="106">
        <v>3</v>
      </c>
      <c r="P9" s="106"/>
      <c r="Q9" s="106"/>
      <c r="R9" s="106"/>
      <c r="S9" s="106"/>
      <c r="T9" s="106"/>
      <c r="U9" s="106">
        <v>4</v>
      </c>
      <c r="V9" s="106"/>
      <c r="W9" s="106"/>
      <c r="X9" s="106"/>
      <c r="Y9" s="106"/>
      <c r="Z9" s="106"/>
      <c r="AA9" s="106">
        <v>5</v>
      </c>
      <c r="AB9" s="106"/>
      <c r="AC9" s="106"/>
      <c r="AD9" s="106"/>
      <c r="AE9" s="106"/>
      <c r="AF9" s="106"/>
      <c r="AG9" s="106">
        <v>6</v>
      </c>
      <c r="AH9" s="106"/>
      <c r="AI9" s="106"/>
      <c r="AJ9" s="106"/>
      <c r="AK9" s="106"/>
      <c r="AL9" s="106"/>
      <c r="AM9" s="8"/>
    </row>
    <row r="10" spans="2:39" ht="12" customHeight="1">
      <c r="B10" s="6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3"/>
      <c r="P10" s="113"/>
      <c r="Q10" s="113"/>
      <c r="R10" s="113"/>
      <c r="S10" s="113"/>
      <c r="T10" s="113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3"/>
      <c r="AH10" s="113"/>
      <c r="AI10" s="113"/>
      <c r="AJ10" s="113"/>
      <c r="AK10" s="113"/>
      <c r="AL10" s="113"/>
      <c r="AM10" s="8"/>
    </row>
    <row r="11" spans="2:39" ht="12" customHeight="1">
      <c r="B11" s="6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05"/>
      <c r="P11" s="105"/>
      <c r="Q11" s="105"/>
      <c r="R11" s="105"/>
      <c r="S11" s="105"/>
      <c r="T11" s="105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05"/>
      <c r="AH11" s="105"/>
      <c r="AI11" s="105"/>
      <c r="AJ11" s="105"/>
      <c r="AK11" s="105"/>
      <c r="AL11" s="105"/>
      <c r="AM11" s="8"/>
    </row>
    <row r="12" spans="2:39" ht="12" customHeight="1">
      <c r="B12" s="6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05"/>
      <c r="P12" s="105"/>
      <c r="Q12" s="105"/>
      <c r="R12" s="105"/>
      <c r="S12" s="105"/>
      <c r="T12" s="105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05"/>
      <c r="AH12" s="105"/>
      <c r="AI12" s="105"/>
      <c r="AJ12" s="105"/>
      <c r="AK12" s="105"/>
      <c r="AL12" s="105"/>
      <c r="AM12" s="8"/>
    </row>
    <row r="13" spans="2:39" ht="12" customHeight="1">
      <c r="B13" s="6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05"/>
      <c r="P13" s="105"/>
      <c r="Q13" s="105"/>
      <c r="R13" s="105"/>
      <c r="S13" s="105"/>
      <c r="T13" s="105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05"/>
      <c r="AH13" s="105"/>
      <c r="AI13" s="105"/>
      <c r="AJ13" s="105"/>
      <c r="AK13" s="105"/>
      <c r="AL13" s="105"/>
      <c r="AM13" s="8"/>
    </row>
    <row r="14" spans="2:39" ht="12" customHeight="1">
      <c r="B14" s="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05"/>
      <c r="P14" s="105"/>
      <c r="Q14" s="105"/>
      <c r="R14" s="105"/>
      <c r="S14" s="105"/>
      <c r="T14" s="10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05"/>
      <c r="AH14" s="105"/>
      <c r="AI14" s="105"/>
      <c r="AJ14" s="105"/>
      <c r="AK14" s="105"/>
      <c r="AL14" s="105"/>
      <c r="AM14" s="8"/>
    </row>
    <row r="15" spans="2:39" ht="12" customHeight="1">
      <c r="B15" s="6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05"/>
      <c r="P15" s="105"/>
      <c r="Q15" s="105"/>
      <c r="R15" s="105"/>
      <c r="S15" s="105"/>
      <c r="T15" s="105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05"/>
      <c r="AH15" s="105"/>
      <c r="AI15" s="105"/>
      <c r="AJ15" s="105"/>
      <c r="AK15" s="105"/>
      <c r="AL15" s="105"/>
      <c r="AM15" s="8"/>
    </row>
    <row r="16" spans="2:39" ht="12" customHeight="1">
      <c r="B16" s="6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05"/>
      <c r="P16" s="105"/>
      <c r="Q16" s="105"/>
      <c r="R16" s="105"/>
      <c r="S16" s="105"/>
      <c r="T16" s="105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05"/>
      <c r="AH16" s="105"/>
      <c r="AI16" s="105"/>
      <c r="AJ16" s="105"/>
      <c r="AK16" s="105"/>
      <c r="AL16" s="105"/>
      <c r="AM16" s="8"/>
    </row>
    <row r="17" spans="2:39" ht="12" customHeight="1">
      <c r="B17" s="6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05"/>
      <c r="P17" s="105"/>
      <c r="Q17" s="105"/>
      <c r="R17" s="105"/>
      <c r="S17" s="105"/>
      <c r="T17" s="10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05"/>
      <c r="AH17" s="105"/>
      <c r="AI17" s="105"/>
      <c r="AJ17" s="105"/>
      <c r="AK17" s="105"/>
      <c r="AL17" s="105"/>
      <c r="AM17" s="8"/>
    </row>
    <row r="18" spans="2:39" s="2" customFormat="1" ht="12" customHeight="1">
      <c r="B18" s="9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05"/>
      <c r="P18" s="105"/>
      <c r="Q18" s="105"/>
      <c r="R18" s="105"/>
      <c r="S18" s="105"/>
      <c r="T18" s="105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05"/>
      <c r="AH18" s="105"/>
      <c r="AI18" s="105"/>
      <c r="AJ18" s="105"/>
      <c r="AK18" s="105"/>
      <c r="AL18" s="105"/>
      <c r="AM18" s="10"/>
    </row>
    <row r="19" spans="2:39" s="2" customFormat="1" ht="12" customHeight="1">
      <c r="B19" s="9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05"/>
      <c r="P19" s="105"/>
      <c r="Q19" s="105"/>
      <c r="R19" s="105"/>
      <c r="S19" s="105"/>
      <c r="T19" s="105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05"/>
      <c r="AH19" s="105"/>
      <c r="AI19" s="105"/>
      <c r="AJ19" s="105"/>
      <c r="AK19" s="105"/>
      <c r="AL19" s="105"/>
      <c r="AM19" s="10"/>
    </row>
    <row r="20" spans="2:39" s="2" customFormat="1" ht="12" customHeight="1">
      <c r="B20" s="9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05"/>
      <c r="P20" s="105"/>
      <c r="Q20" s="105"/>
      <c r="R20" s="105"/>
      <c r="S20" s="105"/>
      <c r="T20" s="105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05"/>
      <c r="AH20" s="105"/>
      <c r="AI20" s="105"/>
      <c r="AJ20" s="105"/>
      <c r="AK20" s="105"/>
      <c r="AL20" s="105"/>
      <c r="AM20" s="10"/>
    </row>
    <row r="21" spans="2:39" s="2" customFormat="1" ht="12" customHeight="1">
      <c r="B21" s="9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05"/>
      <c r="P21" s="105"/>
      <c r="Q21" s="105"/>
      <c r="R21" s="105"/>
      <c r="S21" s="105"/>
      <c r="T21" s="105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05"/>
      <c r="AH21" s="105"/>
      <c r="AI21" s="105"/>
      <c r="AJ21" s="105"/>
      <c r="AK21" s="105"/>
      <c r="AL21" s="105"/>
      <c r="AM21" s="10"/>
    </row>
    <row r="22" spans="2:39" s="2" customFormat="1" ht="12" customHeight="1">
      <c r="B22" s="9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05"/>
      <c r="P22" s="105"/>
      <c r="Q22" s="105"/>
      <c r="R22" s="105"/>
      <c r="S22" s="105"/>
      <c r="T22" s="105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05"/>
      <c r="AH22" s="105"/>
      <c r="AI22" s="105"/>
      <c r="AJ22" s="105"/>
      <c r="AK22" s="105"/>
      <c r="AL22" s="105"/>
      <c r="AM22" s="10"/>
    </row>
    <row r="23" spans="2:39" s="2" customFormat="1" ht="12" customHeight="1">
      <c r="B23" s="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05"/>
      <c r="P23" s="105"/>
      <c r="Q23" s="105"/>
      <c r="R23" s="105"/>
      <c r="S23" s="105"/>
      <c r="T23" s="105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05"/>
      <c r="AH23" s="105"/>
      <c r="AI23" s="105"/>
      <c r="AJ23" s="105"/>
      <c r="AK23" s="105"/>
      <c r="AL23" s="105"/>
      <c r="AM23" s="10"/>
    </row>
    <row r="24" spans="2:39" s="2" customFormat="1" ht="12" customHeight="1">
      <c r="B24" s="9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05"/>
      <c r="P24" s="105"/>
      <c r="Q24" s="105"/>
      <c r="R24" s="105"/>
      <c r="S24" s="105"/>
      <c r="T24" s="105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05"/>
      <c r="AH24" s="105"/>
      <c r="AI24" s="105"/>
      <c r="AJ24" s="105"/>
      <c r="AK24" s="105"/>
      <c r="AL24" s="105"/>
      <c r="AM24" s="10"/>
    </row>
    <row r="25" spans="2:39" s="2" customFormat="1" ht="12" customHeight="1">
      <c r="B25" s="9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05"/>
      <c r="P25" s="105"/>
      <c r="Q25" s="105"/>
      <c r="R25" s="105"/>
      <c r="S25" s="105"/>
      <c r="T25" s="105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05"/>
      <c r="AH25" s="105"/>
      <c r="AI25" s="105"/>
      <c r="AJ25" s="105"/>
      <c r="AK25" s="105"/>
      <c r="AL25" s="105"/>
      <c r="AM25" s="10"/>
    </row>
    <row r="26" spans="2:39" s="2" customFormat="1" ht="12" customHeight="1">
      <c r="B26" s="9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05"/>
      <c r="P26" s="105"/>
      <c r="Q26" s="105"/>
      <c r="R26" s="105"/>
      <c r="S26" s="105"/>
      <c r="T26" s="105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05"/>
      <c r="AH26" s="105"/>
      <c r="AI26" s="105"/>
      <c r="AJ26" s="105"/>
      <c r="AK26" s="105"/>
      <c r="AL26" s="105"/>
      <c r="AM26" s="10"/>
    </row>
    <row r="27" spans="2:39" s="2" customFormat="1" ht="12" customHeight="1">
      <c r="B27" s="9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05"/>
      <c r="P27" s="105"/>
      <c r="Q27" s="105"/>
      <c r="R27" s="105"/>
      <c r="S27" s="105"/>
      <c r="T27" s="105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05"/>
      <c r="AH27" s="105"/>
      <c r="AI27" s="105"/>
      <c r="AJ27" s="105"/>
      <c r="AK27" s="105"/>
      <c r="AL27" s="105"/>
      <c r="AM27" s="10"/>
    </row>
    <row r="28" spans="2:39" s="2" customFormat="1" ht="12" customHeight="1">
      <c r="B28" s="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05"/>
      <c r="P28" s="105"/>
      <c r="Q28" s="105"/>
      <c r="R28" s="105"/>
      <c r="S28" s="105"/>
      <c r="T28" s="105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05"/>
      <c r="AH28" s="105"/>
      <c r="AI28" s="105"/>
      <c r="AJ28" s="105"/>
      <c r="AK28" s="105"/>
      <c r="AL28" s="105"/>
      <c r="AM28" s="10"/>
    </row>
    <row r="29" spans="2:39" s="2" customFormat="1" ht="12" customHeight="1">
      <c r="B29" s="9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05"/>
      <c r="P29" s="105"/>
      <c r="Q29" s="105"/>
      <c r="R29" s="105"/>
      <c r="S29" s="105"/>
      <c r="T29" s="105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05"/>
      <c r="AH29" s="105"/>
      <c r="AI29" s="105"/>
      <c r="AJ29" s="105"/>
      <c r="AK29" s="105"/>
      <c r="AL29" s="105"/>
      <c r="AM29" s="10"/>
    </row>
    <row r="30" spans="2:39" s="2" customFormat="1" ht="12" customHeight="1">
      <c r="B30" s="9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05"/>
      <c r="P30" s="105"/>
      <c r="Q30" s="105"/>
      <c r="R30" s="105"/>
      <c r="S30" s="105"/>
      <c r="T30" s="105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05"/>
      <c r="AH30" s="105"/>
      <c r="AI30" s="105"/>
      <c r="AJ30" s="105"/>
      <c r="AK30" s="105"/>
      <c r="AL30" s="105"/>
      <c r="AM30" s="10"/>
    </row>
    <row r="31" spans="2:39" s="2" customFormat="1" ht="12" customHeight="1">
      <c r="B31" s="9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05"/>
      <c r="P31" s="105"/>
      <c r="Q31" s="105"/>
      <c r="R31" s="105"/>
      <c r="S31" s="105"/>
      <c r="T31" s="105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05"/>
      <c r="AH31" s="105"/>
      <c r="AI31" s="105"/>
      <c r="AJ31" s="105"/>
      <c r="AK31" s="105"/>
      <c r="AL31" s="105"/>
      <c r="AM31" s="10"/>
    </row>
    <row r="32" spans="2:39" s="2" customFormat="1" ht="12" customHeight="1">
      <c r="B32" s="9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05"/>
      <c r="P32" s="105"/>
      <c r="Q32" s="105"/>
      <c r="R32" s="105"/>
      <c r="S32" s="105"/>
      <c r="T32" s="105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05"/>
      <c r="AH32" s="105"/>
      <c r="AI32" s="105"/>
      <c r="AJ32" s="105"/>
      <c r="AK32" s="105"/>
      <c r="AL32" s="105"/>
      <c r="AM32" s="10"/>
    </row>
    <row r="33" spans="2:39" s="2" customFormat="1" ht="12" customHeight="1">
      <c r="B33" s="9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05"/>
      <c r="P33" s="105"/>
      <c r="Q33" s="105"/>
      <c r="R33" s="105"/>
      <c r="S33" s="105"/>
      <c r="T33" s="105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05"/>
      <c r="AH33" s="105"/>
      <c r="AI33" s="105"/>
      <c r="AJ33" s="105"/>
      <c r="AK33" s="105"/>
      <c r="AL33" s="105"/>
      <c r="AM33" s="10"/>
    </row>
    <row r="34" spans="2:39" s="2" customFormat="1" ht="12" customHeight="1"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05"/>
      <c r="P34" s="105"/>
      <c r="Q34" s="105"/>
      <c r="R34" s="105"/>
      <c r="S34" s="105"/>
      <c r="T34" s="105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05"/>
      <c r="AH34" s="105"/>
      <c r="AI34" s="105"/>
      <c r="AJ34" s="105"/>
      <c r="AK34" s="105"/>
      <c r="AL34" s="105"/>
      <c r="AM34" s="10"/>
    </row>
    <row r="35" spans="2:39" s="2" customFormat="1" ht="12" customHeight="1">
      <c r="B35" s="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05"/>
      <c r="P35" s="105"/>
      <c r="Q35" s="105"/>
      <c r="R35" s="105"/>
      <c r="S35" s="105"/>
      <c r="T35" s="105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05"/>
      <c r="AH35" s="105"/>
      <c r="AI35" s="105"/>
      <c r="AJ35" s="105"/>
      <c r="AK35" s="105"/>
      <c r="AL35" s="105"/>
      <c r="AM35" s="10"/>
    </row>
    <row r="36" spans="2:39" s="2" customFormat="1" ht="12" customHeight="1">
      <c r="B36" s="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05"/>
      <c r="P36" s="105"/>
      <c r="Q36" s="105"/>
      <c r="R36" s="105"/>
      <c r="S36" s="105"/>
      <c r="T36" s="105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05"/>
      <c r="AH36" s="105"/>
      <c r="AI36" s="105"/>
      <c r="AJ36" s="105"/>
      <c r="AK36" s="105"/>
      <c r="AL36" s="105"/>
      <c r="AM36" s="10"/>
    </row>
    <row r="37" spans="2:39" s="2" customFormat="1" ht="12" customHeight="1">
      <c r="B37" s="9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05"/>
      <c r="P37" s="105"/>
      <c r="Q37" s="105"/>
      <c r="R37" s="105"/>
      <c r="S37" s="105"/>
      <c r="T37" s="105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05"/>
      <c r="AH37" s="105"/>
      <c r="AI37" s="105"/>
      <c r="AJ37" s="105"/>
      <c r="AK37" s="105"/>
      <c r="AL37" s="105"/>
      <c r="AM37" s="10"/>
    </row>
    <row r="38" spans="2:39" s="2" customFormat="1" ht="12" customHeight="1">
      <c r="B38" s="9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05"/>
      <c r="P38" s="105"/>
      <c r="Q38" s="105"/>
      <c r="R38" s="105"/>
      <c r="S38" s="105"/>
      <c r="T38" s="105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05"/>
      <c r="AH38" s="105"/>
      <c r="AI38" s="105"/>
      <c r="AJ38" s="105"/>
      <c r="AK38" s="105"/>
      <c r="AL38" s="105"/>
      <c r="AM38" s="10"/>
    </row>
    <row r="39" spans="2:39" s="2" customFormat="1" ht="12" customHeight="1">
      <c r="B39" s="9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05"/>
      <c r="P39" s="105"/>
      <c r="Q39" s="105"/>
      <c r="R39" s="105"/>
      <c r="S39" s="105"/>
      <c r="T39" s="105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05"/>
      <c r="AH39" s="105"/>
      <c r="AI39" s="105"/>
      <c r="AJ39" s="105"/>
      <c r="AK39" s="105"/>
      <c r="AL39" s="105"/>
      <c r="AM39" s="10"/>
    </row>
    <row r="40" spans="2:39" s="2" customFormat="1" ht="12" customHeight="1">
      <c r="B40" s="9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05"/>
      <c r="P40" s="105"/>
      <c r="Q40" s="105"/>
      <c r="R40" s="105"/>
      <c r="S40" s="105"/>
      <c r="T40" s="105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05"/>
      <c r="AH40" s="105"/>
      <c r="AI40" s="105"/>
      <c r="AJ40" s="105"/>
      <c r="AK40" s="105"/>
      <c r="AL40" s="105"/>
      <c r="AM40" s="10"/>
    </row>
    <row r="41" spans="2:39" s="2" customFormat="1" ht="12" customHeight="1">
      <c r="B41" s="9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05"/>
      <c r="P41" s="105"/>
      <c r="Q41" s="105"/>
      <c r="R41" s="105"/>
      <c r="S41" s="105"/>
      <c r="T41" s="105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05"/>
      <c r="AH41" s="105"/>
      <c r="AI41" s="105"/>
      <c r="AJ41" s="105"/>
      <c r="AK41" s="105"/>
      <c r="AL41" s="105"/>
      <c r="AM41" s="10"/>
    </row>
    <row r="42" spans="2:39" s="2" customFormat="1" ht="12" customHeight="1">
      <c r="B42" s="9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05"/>
      <c r="P42" s="105"/>
      <c r="Q42" s="105"/>
      <c r="R42" s="105"/>
      <c r="S42" s="105"/>
      <c r="T42" s="105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05"/>
      <c r="AH42" s="105"/>
      <c r="AI42" s="105"/>
      <c r="AJ42" s="105"/>
      <c r="AK42" s="105"/>
      <c r="AL42" s="105"/>
      <c r="AM42" s="10"/>
    </row>
    <row r="43" spans="2:39" s="2" customFormat="1" ht="12" customHeight="1">
      <c r="B43" s="9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05"/>
      <c r="P43" s="105"/>
      <c r="Q43" s="105"/>
      <c r="R43" s="105"/>
      <c r="S43" s="105"/>
      <c r="T43" s="105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05"/>
      <c r="AH43" s="105"/>
      <c r="AI43" s="105"/>
      <c r="AJ43" s="105"/>
      <c r="AK43" s="105"/>
      <c r="AL43" s="105"/>
      <c r="AM43" s="10"/>
    </row>
    <row r="44" spans="2:39" s="2" customFormat="1" ht="12" customHeight="1">
      <c r="B44" s="9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05"/>
      <c r="P44" s="105"/>
      <c r="Q44" s="105"/>
      <c r="R44" s="105"/>
      <c r="S44" s="105"/>
      <c r="T44" s="105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05"/>
      <c r="AH44" s="105"/>
      <c r="AI44" s="105"/>
      <c r="AJ44" s="105"/>
      <c r="AK44" s="105"/>
      <c r="AL44" s="105"/>
      <c r="AM44" s="10"/>
    </row>
    <row r="45" spans="2:39" s="2" customFormat="1" ht="12" customHeight="1">
      <c r="B45" s="9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05"/>
      <c r="P45" s="105"/>
      <c r="Q45" s="105"/>
      <c r="R45" s="105"/>
      <c r="S45" s="105"/>
      <c r="T45" s="105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05"/>
      <c r="AH45" s="105"/>
      <c r="AI45" s="105"/>
      <c r="AJ45" s="105"/>
      <c r="AK45" s="105"/>
      <c r="AL45" s="105"/>
      <c r="AM45" s="10"/>
    </row>
    <row r="46" spans="2:39" s="2" customFormat="1" ht="12" customHeight="1">
      <c r="B46" s="9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05"/>
      <c r="P46" s="105"/>
      <c r="Q46" s="105"/>
      <c r="R46" s="105"/>
      <c r="S46" s="105"/>
      <c r="T46" s="105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05"/>
      <c r="AH46" s="105"/>
      <c r="AI46" s="105"/>
      <c r="AJ46" s="105"/>
      <c r="AK46" s="105"/>
      <c r="AL46" s="105"/>
      <c r="AM46" s="10"/>
    </row>
    <row r="47" spans="2:39" s="2" customFormat="1" ht="12" customHeight="1">
      <c r="B47" s="9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05"/>
      <c r="P47" s="105"/>
      <c r="Q47" s="105"/>
      <c r="R47" s="105"/>
      <c r="S47" s="105"/>
      <c r="T47" s="105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05"/>
      <c r="AH47" s="105"/>
      <c r="AI47" s="105"/>
      <c r="AJ47" s="105"/>
      <c r="AK47" s="105"/>
      <c r="AL47" s="105"/>
      <c r="AM47" s="10"/>
    </row>
    <row r="48" spans="2:39" s="2" customFormat="1" ht="12" customHeight="1">
      <c r="B48" s="9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05"/>
      <c r="P48" s="105"/>
      <c r="Q48" s="105"/>
      <c r="R48" s="105"/>
      <c r="S48" s="105"/>
      <c r="T48" s="105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05"/>
      <c r="AH48" s="105"/>
      <c r="AI48" s="105"/>
      <c r="AJ48" s="105"/>
      <c r="AK48" s="105"/>
      <c r="AL48" s="105"/>
      <c r="AM48" s="10"/>
    </row>
    <row r="49" spans="2:39" s="2" customFormat="1" ht="12" customHeight="1">
      <c r="B49" s="9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05"/>
      <c r="P49" s="105"/>
      <c r="Q49" s="105"/>
      <c r="R49" s="105"/>
      <c r="S49" s="105"/>
      <c r="T49" s="105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05"/>
      <c r="AH49" s="105"/>
      <c r="AI49" s="105"/>
      <c r="AJ49" s="105"/>
      <c r="AK49" s="105"/>
      <c r="AL49" s="105"/>
      <c r="AM49" s="10"/>
    </row>
    <row r="50" spans="2:39" s="2" customFormat="1" ht="12" customHeight="1">
      <c r="B50" s="9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05"/>
      <c r="P50" s="105"/>
      <c r="Q50" s="105"/>
      <c r="R50" s="105"/>
      <c r="S50" s="105"/>
      <c r="T50" s="105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05"/>
      <c r="AH50" s="105"/>
      <c r="AI50" s="105"/>
      <c r="AJ50" s="105"/>
      <c r="AK50" s="105"/>
      <c r="AL50" s="105"/>
      <c r="AM50" s="10"/>
    </row>
    <row r="51" spans="2:39" s="2" customFormat="1" ht="12" customHeight="1">
      <c r="B51" s="9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05"/>
      <c r="P51" s="105"/>
      <c r="Q51" s="105"/>
      <c r="R51" s="105"/>
      <c r="S51" s="105"/>
      <c r="T51" s="105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05"/>
      <c r="AH51" s="105"/>
      <c r="AI51" s="105"/>
      <c r="AJ51" s="105"/>
      <c r="AK51" s="105"/>
      <c r="AL51" s="105"/>
      <c r="AM51" s="10"/>
    </row>
    <row r="52" spans="2:39" s="2" customFormat="1" ht="12" customHeight="1">
      <c r="B52" s="9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05"/>
      <c r="P52" s="105"/>
      <c r="Q52" s="105"/>
      <c r="R52" s="105"/>
      <c r="S52" s="105"/>
      <c r="T52" s="105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05"/>
      <c r="AH52" s="105"/>
      <c r="AI52" s="105"/>
      <c r="AJ52" s="105"/>
      <c r="AK52" s="105"/>
      <c r="AL52" s="105"/>
      <c r="AM52" s="10"/>
    </row>
    <row r="53" spans="2:39" s="2" customFormat="1" ht="12" customHeight="1">
      <c r="B53" s="9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05"/>
      <c r="P53" s="105"/>
      <c r="Q53" s="105"/>
      <c r="R53" s="105"/>
      <c r="S53" s="105"/>
      <c r="T53" s="105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05"/>
      <c r="AH53" s="105"/>
      <c r="AI53" s="105"/>
      <c r="AJ53" s="105"/>
      <c r="AK53" s="105"/>
      <c r="AL53" s="105"/>
      <c r="AM53" s="10"/>
    </row>
    <row r="54" spans="2:39" s="2" customFormat="1" ht="12" customHeight="1">
      <c r="B54" s="9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05"/>
      <c r="P54" s="105"/>
      <c r="Q54" s="105"/>
      <c r="R54" s="105"/>
      <c r="S54" s="105"/>
      <c r="T54" s="105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05"/>
      <c r="AH54" s="105"/>
      <c r="AI54" s="105"/>
      <c r="AJ54" s="105"/>
      <c r="AK54" s="105"/>
      <c r="AL54" s="105"/>
      <c r="AM54" s="10"/>
    </row>
    <row r="55" spans="2:39" s="2" customFormat="1" ht="12" customHeight="1">
      <c r="B55" s="9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05"/>
      <c r="P55" s="105"/>
      <c r="Q55" s="105"/>
      <c r="R55" s="105"/>
      <c r="S55" s="105"/>
      <c r="T55" s="105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05"/>
      <c r="AH55" s="105"/>
      <c r="AI55" s="105"/>
      <c r="AJ55" s="105"/>
      <c r="AK55" s="105"/>
      <c r="AL55" s="105"/>
      <c r="AM55" s="10"/>
    </row>
    <row r="56" spans="2:39" s="2" customFormat="1" ht="12" customHeight="1">
      <c r="B56" s="9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05"/>
      <c r="P56" s="105"/>
      <c r="Q56" s="105"/>
      <c r="R56" s="105"/>
      <c r="S56" s="105"/>
      <c r="T56" s="105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05"/>
      <c r="AH56" s="105"/>
      <c r="AI56" s="105"/>
      <c r="AJ56" s="105"/>
      <c r="AK56" s="105"/>
      <c r="AL56" s="105"/>
      <c r="AM56" s="10"/>
    </row>
    <row r="57" spans="2:39" s="2" customFormat="1" ht="12" customHeight="1">
      <c r="B57" s="9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05"/>
      <c r="P57" s="105"/>
      <c r="Q57" s="105"/>
      <c r="R57" s="105"/>
      <c r="S57" s="105"/>
      <c r="T57" s="105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05"/>
      <c r="AH57" s="105"/>
      <c r="AI57" s="105"/>
      <c r="AJ57" s="105"/>
      <c r="AK57" s="105"/>
      <c r="AL57" s="105"/>
      <c r="AM57" s="10"/>
    </row>
    <row r="58" spans="2:39" s="2" customFormat="1" ht="12" customHeight="1">
      <c r="B58" s="9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05"/>
      <c r="P58" s="105"/>
      <c r="Q58" s="105"/>
      <c r="R58" s="105"/>
      <c r="S58" s="105"/>
      <c r="T58" s="105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05"/>
      <c r="AH58" s="105"/>
      <c r="AI58" s="105"/>
      <c r="AJ58" s="105"/>
      <c r="AK58" s="105"/>
      <c r="AL58" s="105"/>
      <c r="AM58" s="10"/>
    </row>
    <row r="59" spans="2:39" s="2" customFormat="1" ht="12" customHeight="1">
      <c r="B59" s="9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5"/>
      <c r="P59" s="105"/>
      <c r="Q59" s="105"/>
      <c r="R59" s="105"/>
      <c r="S59" s="105"/>
      <c r="T59" s="105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05"/>
      <c r="AH59" s="105"/>
      <c r="AI59" s="105"/>
      <c r="AJ59" s="105"/>
      <c r="AK59" s="105"/>
      <c r="AL59" s="105"/>
      <c r="AM59" s="10"/>
    </row>
    <row r="60" spans="2:39" s="2" customFormat="1" ht="12" customHeight="1">
      <c r="B60" s="9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05"/>
      <c r="P60" s="105"/>
      <c r="Q60" s="105"/>
      <c r="R60" s="105"/>
      <c r="S60" s="105"/>
      <c r="T60" s="105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05"/>
      <c r="AH60" s="105"/>
      <c r="AI60" s="105"/>
      <c r="AJ60" s="105"/>
      <c r="AK60" s="105"/>
      <c r="AL60" s="105"/>
      <c r="AM60" s="10"/>
    </row>
    <row r="61" spans="2:39" s="2" customFormat="1" ht="12" customHeight="1">
      <c r="B61" s="9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5"/>
      <c r="P61" s="105"/>
      <c r="Q61" s="105"/>
      <c r="R61" s="105"/>
      <c r="S61" s="105"/>
      <c r="T61" s="105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05"/>
      <c r="AH61" s="105"/>
      <c r="AI61" s="105"/>
      <c r="AJ61" s="105"/>
      <c r="AK61" s="105"/>
      <c r="AL61" s="105"/>
      <c r="AM61" s="10"/>
    </row>
    <row r="62" spans="2:39" s="2" customFormat="1" ht="12" customHeight="1">
      <c r="B62" s="9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05"/>
      <c r="P62" s="105"/>
      <c r="Q62" s="105"/>
      <c r="R62" s="105"/>
      <c r="S62" s="105"/>
      <c r="T62" s="105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05"/>
      <c r="AH62" s="105"/>
      <c r="AI62" s="105"/>
      <c r="AJ62" s="105"/>
      <c r="AK62" s="105"/>
      <c r="AL62" s="105"/>
      <c r="AM62" s="10"/>
    </row>
    <row r="63" spans="2:39" s="2" customFormat="1" ht="12" customHeight="1">
      <c r="B63" s="9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05"/>
      <c r="P63" s="105"/>
      <c r="Q63" s="105"/>
      <c r="R63" s="105"/>
      <c r="S63" s="105"/>
      <c r="T63" s="105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05"/>
      <c r="AH63" s="105"/>
      <c r="AI63" s="105"/>
      <c r="AJ63" s="105"/>
      <c r="AK63" s="105"/>
      <c r="AL63" s="105"/>
      <c r="AM63" s="10"/>
    </row>
    <row r="64" spans="2:39" s="2" customFormat="1" ht="12" customHeight="1">
      <c r="B64" s="9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05"/>
      <c r="P64" s="105"/>
      <c r="Q64" s="105"/>
      <c r="R64" s="105"/>
      <c r="S64" s="105"/>
      <c r="T64" s="105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05"/>
      <c r="AH64" s="105"/>
      <c r="AI64" s="105"/>
      <c r="AJ64" s="105"/>
      <c r="AK64" s="105"/>
      <c r="AL64" s="105"/>
      <c r="AM64" s="10"/>
    </row>
    <row r="65" spans="2:39" s="2" customFormat="1" ht="12" customHeight="1">
      <c r="B65" s="9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05"/>
      <c r="P65" s="105"/>
      <c r="Q65" s="105"/>
      <c r="R65" s="105"/>
      <c r="S65" s="105"/>
      <c r="T65" s="105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5"/>
      <c r="AH65" s="105"/>
      <c r="AI65" s="105"/>
      <c r="AJ65" s="105"/>
      <c r="AK65" s="105"/>
      <c r="AL65" s="105"/>
      <c r="AM65" s="10"/>
    </row>
    <row r="66" spans="2:39" s="2" customFormat="1" ht="12" customHeight="1">
      <c r="B66" s="9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16"/>
      <c r="P66" s="116"/>
      <c r="Q66" s="116"/>
      <c r="R66" s="116"/>
      <c r="S66" s="116"/>
      <c r="T66" s="116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16"/>
      <c r="AH66" s="116"/>
      <c r="AI66" s="116"/>
      <c r="AJ66" s="116"/>
      <c r="AK66" s="116"/>
      <c r="AL66" s="116"/>
      <c r="AM66" s="10"/>
    </row>
    <row r="67" spans="2:39" s="2" customFormat="1" ht="12" customHeight="1">
      <c r="B67" s="9"/>
      <c r="C67" s="117" t="s">
        <v>43</v>
      </c>
      <c r="D67" s="118"/>
      <c r="E67" s="118"/>
      <c r="F67" s="118"/>
      <c r="G67" s="118"/>
      <c r="H67" s="119"/>
      <c r="I67" s="121">
        <f>SUM(I10:N66)</f>
        <v>0</v>
      </c>
      <c r="J67" s="121"/>
      <c r="K67" s="121"/>
      <c r="L67" s="121"/>
      <c r="M67" s="121"/>
      <c r="N67" s="121"/>
      <c r="O67" s="120">
        <f>SUM(O10:T66)</f>
        <v>0</v>
      </c>
      <c r="P67" s="120"/>
      <c r="Q67" s="120"/>
      <c r="R67" s="120"/>
      <c r="S67" s="120"/>
      <c r="T67" s="120"/>
      <c r="U67" s="117" t="s">
        <v>43</v>
      </c>
      <c r="V67" s="118"/>
      <c r="W67" s="118"/>
      <c r="X67" s="118"/>
      <c r="Y67" s="118"/>
      <c r="Z67" s="119"/>
      <c r="AA67" s="121">
        <f>SUM(AA10:AF66)</f>
        <v>0</v>
      </c>
      <c r="AB67" s="121"/>
      <c r="AC67" s="121"/>
      <c r="AD67" s="121"/>
      <c r="AE67" s="121"/>
      <c r="AF67" s="121"/>
      <c r="AG67" s="120">
        <f>SUM(AG10:AL66)</f>
        <v>0</v>
      </c>
      <c r="AH67" s="120"/>
      <c r="AI67" s="120"/>
      <c r="AJ67" s="120"/>
      <c r="AK67" s="120"/>
      <c r="AL67" s="120"/>
      <c r="AM67" s="10"/>
    </row>
    <row r="68" spans="2:39" s="2" customFormat="1" ht="12" customHeight="1">
      <c r="B68" s="9"/>
      <c r="C68" s="117" t="s">
        <v>44</v>
      </c>
      <c r="D68" s="118"/>
      <c r="E68" s="118"/>
      <c r="F68" s="118"/>
      <c r="G68" s="118"/>
      <c r="H68" s="119"/>
      <c r="I68" s="121"/>
      <c r="J68" s="121"/>
      <c r="K68" s="121"/>
      <c r="L68" s="121"/>
      <c r="M68" s="121"/>
      <c r="N68" s="121"/>
      <c r="O68" s="120"/>
      <c r="P68" s="120"/>
      <c r="Q68" s="120"/>
      <c r="R68" s="120"/>
      <c r="S68" s="120"/>
      <c r="T68" s="120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0"/>
      <c r="AH68" s="120"/>
      <c r="AI68" s="120"/>
      <c r="AJ68" s="120"/>
      <c r="AK68" s="120"/>
      <c r="AL68" s="120"/>
      <c r="AM68" s="10"/>
    </row>
    <row r="69" spans="2:39" s="2" customFormat="1" ht="12" customHeight="1"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7"/>
      <c r="AE69" s="17"/>
      <c r="AF69" s="17"/>
      <c r="AG69" s="17"/>
      <c r="AH69" s="17"/>
      <c r="AI69" s="17"/>
      <c r="AJ69" s="17"/>
      <c r="AK69" s="17"/>
      <c r="AL69" s="7"/>
      <c r="AM69" s="10"/>
    </row>
    <row r="70" spans="2:39" ht="12" customHeight="1" thickBot="1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4"/>
    </row>
    <row r="71" spans="3:6" ht="12" customHeight="1">
      <c r="C71" s="3"/>
      <c r="D71" s="3"/>
      <c r="E71" s="3"/>
      <c r="F71" s="3"/>
    </row>
    <row r="72" spans="3:6" ht="12" customHeight="1">
      <c r="C72" s="3"/>
      <c r="D72" s="3"/>
      <c r="E72" s="3"/>
      <c r="F72" s="3"/>
    </row>
    <row r="73" spans="3:6" ht="12" customHeight="1">
      <c r="C73" s="3"/>
      <c r="D73" s="3"/>
      <c r="E73" s="3"/>
      <c r="F73" s="3"/>
    </row>
    <row r="74" spans="3:6" ht="12" customHeight="1">
      <c r="C74" s="3"/>
      <c r="D74" s="3"/>
      <c r="E74" s="3"/>
      <c r="F74" s="3"/>
    </row>
    <row r="75" spans="3:6" ht="12" customHeight="1">
      <c r="C75" s="3"/>
      <c r="D75" s="3"/>
      <c r="E75" s="3"/>
      <c r="F75" s="3"/>
    </row>
    <row r="76" spans="3:6" ht="12" customHeight="1">
      <c r="C76" s="3"/>
      <c r="D76" s="3"/>
      <c r="E76" s="3"/>
      <c r="F76" s="3"/>
    </row>
    <row r="77" spans="3:6" ht="12" customHeight="1">
      <c r="C77" s="3"/>
      <c r="D77" s="3"/>
      <c r="E77" s="3"/>
      <c r="F77" s="3"/>
    </row>
    <row r="78" spans="3:6" ht="12" customHeight="1">
      <c r="C78" s="3"/>
      <c r="D78" s="3"/>
      <c r="E78" s="3"/>
      <c r="F78" s="3"/>
    </row>
    <row r="79" spans="3:6" ht="12" customHeight="1">
      <c r="C79" s="3"/>
      <c r="D79" s="3"/>
      <c r="E79" s="3"/>
      <c r="F79" s="3"/>
    </row>
    <row r="80" spans="3:6" ht="12" customHeight="1">
      <c r="C80" s="3"/>
      <c r="D80" s="3"/>
      <c r="E80" s="3"/>
      <c r="F80" s="3"/>
    </row>
    <row r="81" spans="3:6" ht="12" customHeight="1">
      <c r="C81" s="3"/>
      <c r="D81" s="3"/>
      <c r="E81" s="3"/>
      <c r="F81" s="3"/>
    </row>
    <row r="82" spans="3:6" ht="12" customHeight="1">
      <c r="C82" s="3"/>
      <c r="D82" s="3"/>
      <c r="E82" s="3"/>
      <c r="F82" s="3"/>
    </row>
    <row r="83" spans="3:6" ht="12" customHeight="1">
      <c r="C83" s="3"/>
      <c r="D83" s="3"/>
      <c r="E83" s="3"/>
      <c r="F83" s="3"/>
    </row>
    <row r="84" spans="3:6" ht="12" customHeight="1">
      <c r="C84" s="3"/>
      <c r="D84" s="3"/>
      <c r="E84" s="3"/>
      <c r="F84" s="3"/>
    </row>
    <row r="85" spans="3:6" ht="12" customHeight="1">
      <c r="C85" s="3"/>
      <c r="D85" s="3"/>
      <c r="E85" s="3"/>
      <c r="F85" s="3"/>
    </row>
    <row r="86" spans="3:6" ht="12" customHeight="1">
      <c r="C86" s="3"/>
      <c r="D86" s="3"/>
      <c r="E86" s="3"/>
      <c r="F86" s="3"/>
    </row>
    <row r="87" spans="3:6" ht="12" customHeight="1">
      <c r="C87" s="3"/>
      <c r="D87" s="3"/>
      <c r="E87" s="3"/>
      <c r="F87" s="3"/>
    </row>
    <row r="88" spans="3:6" ht="12" customHeight="1">
      <c r="C88" s="3"/>
      <c r="D88" s="3"/>
      <c r="E88" s="3"/>
      <c r="F88" s="3"/>
    </row>
    <row r="89" spans="3:6" ht="12" customHeight="1">
      <c r="C89" s="3"/>
      <c r="D89" s="3"/>
      <c r="E89" s="3"/>
      <c r="F89" s="3"/>
    </row>
    <row r="90" spans="3:6" ht="12" customHeight="1">
      <c r="C90" s="3"/>
      <c r="D90" s="3"/>
      <c r="E90" s="3"/>
      <c r="F90" s="3"/>
    </row>
    <row r="91" spans="3:6" ht="12" customHeight="1">
      <c r="C91" s="3"/>
      <c r="D91" s="3"/>
      <c r="E91" s="3"/>
      <c r="F91" s="3"/>
    </row>
    <row r="92" spans="3:6" ht="12" customHeight="1">
      <c r="C92" s="3"/>
      <c r="D92" s="3"/>
      <c r="E92" s="3"/>
      <c r="F92" s="3"/>
    </row>
    <row r="93" spans="3:6" ht="12" customHeight="1">
      <c r="C93" s="3"/>
      <c r="D93" s="3"/>
      <c r="E93" s="3"/>
      <c r="F93" s="3"/>
    </row>
    <row r="94" spans="3:6" ht="12" customHeight="1">
      <c r="C94" s="3"/>
      <c r="D94" s="3"/>
      <c r="E94" s="3"/>
      <c r="F94" s="3"/>
    </row>
    <row r="95" spans="3:6" ht="12" customHeight="1">
      <c r="C95" s="3"/>
      <c r="D95" s="3"/>
      <c r="E95" s="3"/>
      <c r="F95" s="3"/>
    </row>
    <row r="96" spans="3:6" ht="12" customHeight="1">
      <c r="C96" s="3"/>
      <c r="D96" s="3"/>
      <c r="E96" s="3"/>
      <c r="F96" s="3"/>
    </row>
    <row r="97" spans="3:6" ht="12" customHeight="1">
      <c r="C97" s="3"/>
      <c r="D97" s="3"/>
      <c r="E97" s="3"/>
      <c r="F97" s="3"/>
    </row>
    <row r="98" spans="3:6" ht="12" customHeight="1">
      <c r="C98" s="3"/>
      <c r="D98" s="3"/>
      <c r="E98" s="3"/>
      <c r="F98" s="3"/>
    </row>
    <row r="99" spans="3:6" ht="12" customHeight="1">
      <c r="C99" s="3"/>
      <c r="D99" s="3"/>
      <c r="E99" s="3"/>
      <c r="F99" s="3"/>
    </row>
    <row r="100" spans="3:6" ht="12" customHeight="1">
      <c r="C100" s="3"/>
      <c r="D100" s="3"/>
      <c r="E100" s="3"/>
      <c r="F100" s="3"/>
    </row>
    <row r="101" spans="3:6" ht="12" customHeight="1">
      <c r="C101" s="3"/>
      <c r="D101" s="3"/>
      <c r="E101" s="3"/>
      <c r="F101" s="3"/>
    </row>
    <row r="102" spans="3:6" ht="12" customHeight="1">
      <c r="C102" s="3"/>
      <c r="D102" s="3"/>
      <c r="E102" s="3"/>
      <c r="F102" s="3"/>
    </row>
    <row r="103" spans="3:6" ht="12" customHeight="1">
      <c r="C103" s="3"/>
      <c r="D103" s="3"/>
      <c r="E103" s="3"/>
      <c r="F103" s="3"/>
    </row>
    <row r="104" spans="3:6" ht="12" customHeight="1">
      <c r="C104" s="3"/>
      <c r="D104" s="3"/>
      <c r="E104" s="3"/>
      <c r="F104" s="3"/>
    </row>
    <row r="105" spans="3:6" ht="12" customHeight="1">
      <c r="C105" s="3"/>
      <c r="D105" s="3"/>
      <c r="E105" s="3"/>
      <c r="F105" s="3"/>
    </row>
    <row r="106" spans="3:6" ht="12" customHeight="1">
      <c r="C106" s="3"/>
      <c r="D106" s="3"/>
      <c r="E106" s="3"/>
      <c r="F106" s="3"/>
    </row>
    <row r="107" spans="3:6" ht="12" customHeight="1">
      <c r="C107" s="3"/>
      <c r="D107" s="3"/>
      <c r="E107" s="3"/>
      <c r="F107" s="3"/>
    </row>
    <row r="108" spans="3:6" ht="12" customHeight="1">
      <c r="C108" s="3"/>
      <c r="D108" s="3"/>
      <c r="E108" s="3"/>
      <c r="F108" s="3"/>
    </row>
    <row r="109" spans="3:6" ht="12" customHeight="1">
      <c r="C109" s="3"/>
      <c r="D109" s="3"/>
      <c r="E109" s="3"/>
      <c r="F109" s="3"/>
    </row>
    <row r="110" spans="3:6" ht="12" customHeight="1">
      <c r="C110" s="3"/>
      <c r="D110" s="3"/>
      <c r="E110" s="3"/>
      <c r="F110" s="3"/>
    </row>
    <row r="111" spans="3:6" ht="12" customHeight="1">
      <c r="C111" s="3"/>
      <c r="D111" s="3"/>
      <c r="E111" s="3"/>
      <c r="F111" s="3"/>
    </row>
    <row r="112" spans="3:6" ht="12" customHeight="1">
      <c r="C112" s="3"/>
      <c r="D112" s="3"/>
      <c r="E112" s="3"/>
      <c r="F112" s="3"/>
    </row>
    <row r="113" spans="3:6" ht="12" customHeight="1">
      <c r="C113" s="3"/>
      <c r="D113" s="3"/>
      <c r="E113" s="3"/>
      <c r="F113" s="3"/>
    </row>
    <row r="114" spans="3:6" ht="12" customHeight="1">
      <c r="C114" s="3"/>
      <c r="D114" s="3"/>
      <c r="E114" s="3"/>
      <c r="F114" s="3"/>
    </row>
    <row r="115" spans="3:6" ht="12" customHeight="1">
      <c r="C115" s="3"/>
      <c r="D115" s="3"/>
      <c r="E115" s="3"/>
      <c r="F115" s="3"/>
    </row>
    <row r="116" spans="3:6" ht="12" customHeight="1">
      <c r="C116" s="3"/>
      <c r="D116" s="3"/>
      <c r="E116" s="3"/>
      <c r="F116" s="3"/>
    </row>
    <row r="117" spans="3:6" ht="12" customHeight="1">
      <c r="C117" s="3"/>
      <c r="D117" s="3"/>
      <c r="E117" s="3"/>
      <c r="F117" s="3"/>
    </row>
    <row r="118" spans="3:6" ht="12" customHeight="1">
      <c r="C118" s="3"/>
      <c r="D118" s="3"/>
      <c r="E118" s="3"/>
      <c r="F118" s="3"/>
    </row>
    <row r="119" spans="3:6" ht="12" customHeight="1">
      <c r="C119" s="3"/>
      <c r="D119" s="3"/>
      <c r="E119" s="3"/>
      <c r="F119" s="3"/>
    </row>
    <row r="120" spans="3:6" ht="12" customHeight="1">
      <c r="C120" s="3"/>
      <c r="D120" s="3"/>
      <c r="E120" s="3"/>
      <c r="F120" s="3"/>
    </row>
    <row r="121" spans="3:6" ht="12" customHeight="1">
      <c r="C121" s="3"/>
      <c r="D121" s="3"/>
      <c r="E121" s="3"/>
      <c r="F121" s="3"/>
    </row>
    <row r="122" spans="3:6" ht="12" customHeight="1">
      <c r="C122" s="3"/>
      <c r="D122" s="3"/>
      <c r="E122" s="3"/>
      <c r="F122" s="3"/>
    </row>
    <row r="123" spans="3:6" ht="12" customHeight="1">
      <c r="C123" s="3"/>
      <c r="D123" s="3"/>
      <c r="E123" s="3"/>
      <c r="F123" s="3"/>
    </row>
    <row r="124" spans="3:6" ht="12" customHeight="1">
      <c r="C124" s="3"/>
      <c r="D124" s="3"/>
      <c r="E124" s="3"/>
      <c r="F124" s="3"/>
    </row>
    <row r="125" spans="3:6" ht="12" customHeight="1">
      <c r="C125" s="3"/>
      <c r="D125" s="3"/>
      <c r="E125" s="3"/>
      <c r="F125" s="3"/>
    </row>
    <row r="126" spans="3:6" ht="12" customHeight="1">
      <c r="C126" s="3"/>
      <c r="D126" s="3"/>
      <c r="E126" s="3"/>
      <c r="F126" s="3"/>
    </row>
    <row r="127" spans="3:6" ht="12" customHeight="1">
      <c r="C127" s="3"/>
      <c r="D127" s="3"/>
      <c r="E127" s="3"/>
      <c r="F127" s="3"/>
    </row>
    <row r="128" spans="3:6" ht="12" customHeight="1">
      <c r="C128" s="3"/>
      <c r="D128" s="3"/>
      <c r="E128" s="3"/>
      <c r="F128" s="3"/>
    </row>
    <row r="129" spans="3:6" ht="12" customHeight="1">
      <c r="C129" s="3"/>
      <c r="D129" s="3"/>
      <c r="E129" s="3"/>
      <c r="F129" s="3"/>
    </row>
    <row r="130" spans="3:6" ht="12" customHeight="1">
      <c r="C130" s="3"/>
      <c r="D130" s="3"/>
      <c r="E130" s="3"/>
      <c r="F130" s="3"/>
    </row>
    <row r="131" spans="3:6" ht="12" customHeight="1">
      <c r="C131" s="3"/>
      <c r="D131" s="3"/>
      <c r="E131" s="3"/>
      <c r="F131" s="3"/>
    </row>
    <row r="132" spans="3:6" ht="12" customHeight="1">
      <c r="C132" s="3"/>
      <c r="D132" s="3"/>
      <c r="E132" s="3"/>
      <c r="F132" s="3"/>
    </row>
    <row r="133" spans="3:6" ht="12" customHeight="1">
      <c r="C133" s="3"/>
      <c r="D133" s="3"/>
      <c r="E133" s="3"/>
      <c r="F133" s="3"/>
    </row>
    <row r="134" spans="3:6" ht="12" customHeight="1">
      <c r="C134" s="3"/>
      <c r="D134" s="3"/>
      <c r="E134" s="3"/>
      <c r="F134" s="3"/>
    </row>
    <row r="135" spans="3:6" ht="12" customHeight="1">
      <c r="C135" s="3"/>
      <c r="D135" s="3"/>
      <c r="E135" s="3"/>
      <c r="F135" s="3"/>
    </row>
    <row r="136" spans="3:6" ht="12" customHeight="1">
      <c r="C136" s="3"/>
      <c r="D136" s="3"/>
      <c r="E136" s="3"/>
      <c r="F136" s="3"/>
    </row>
    <row r="137" spans="3:6" ht="12" customHeight="1">
      <c r="C137" s="3"/>
      <c r="D137" s="3"/>
      <c r="E137" s="3"/>
      <c r="F137" s="3"/>
    </row>
    <row r="138" spans="3:6" ht="12" customHeight="1">
      <c r="C138" s="3"/>
      <c r="D138" s="3"/>
      <c r="E138" s="3"/>
      <c r="F138" s="3"/>
    </row>
    <row r="139" spans="3:6" ht="12" customHeight="1">
      <c r="C139" s="3"/>
      <c r="D139" s="3"/>
      <c r="E139" s="3"/>
      <c r="F139" s="3"/>
    </row>
    <row r="140" spans="3:6" ht="12" customHeight="1">
      <c r="C140" s="3"/>
      <c r="D140" s="3"/>
      <c r="E140" s="3"/>
      <c r="F140" s="3"/>
    </row>
    <row r="141" spans="3:6" ht="12" customHeight="1">
      <c r="C141" s="3"/>
      <c r="D141" s="3"/>
      <c r="E141" s="3"/>
      <c r="F141" s="3"/>
    </row>
    <row r="142" spans="3:6" ht="12" customHeight="1">
      <c r="C142" s="3"/>
      <c r="D142" s="3"/>
      <c r="E142" s="3"/>
      <c r="F142" s="3"/>
    </row>
    <row r="143" spans="3:6" ht="12" customHeight="1">
      <c r="C143" s="3"/>
      <c r="D143" s="3"/>
      <c r="E143" s="3"/>
      <c r="F143" s="3"/>
    </row>
    <row r="144" spans="3:6" ht="12" customHeight="1">
      <c r="C144" s="3"/>
      <c r="D144" s="3"/>
      <c r="E144" s="3"/>
      <c r="F144" s="3"/>
    </row>
    <row r="145" spans="3:6" ht="12" customHeight="1">
      <c r="C145" s="3"/>
      <c r="D145" s="3"/>
      <c r="E145" s="3"/>
      <c r="F145" s="3"/>
    </row>
    <row r="146" spans="3:6" ht="12" customHeight="1">
      <c r="C146" s="3"/>
      <c r="D146" s="3"/>
      <c r="E146" s="3"/>
      <c r="F146" s="3"/>
    </row>
    <row r="147" spans="3:6" ht="12" customHeight="1">
      <c r="C147" s="3"/>
      <c r="D147" s="3"/>
      <c r="E147" s="3"/>
      <c r="F147" s="3"/>
    </row>
    <row r="148" spans="3:6" ht="12" customHeight="1">
      <c r="C148" s="3"/>
      <c r="D148" s="3"/>
      <c r="E148" s="3"/>
      <c r="F148" s="3"/>
    </row>
    <row r="149" spans="3:6" ht="12" customHeight="1">
      <c r="C149" s="3"/>
      <c r="D149" s="3"/>
      <c r="E149" s="3"/>
      <c r="F149" s="3"/>
    </row>
    <row r="150" spans="3:6" ht="12" customHeight="1">
      <c r="C150" s="3"/>
      <c r="D150" s="3"/>
      <c r="E150" s="3"/>
      <c r="F150" s="3"/>
    </row>
    <row r="151" spans="3:6" ht="12" customHeight="1">
      <c r="C151" s="3"/>
      <c r="D151" s="3"/>
      <c r="E151" s="3"/>
      <c r="F151" s="3"/>
    </row>
    <row r="152" spans="3:6" ht="12" customHeight="1">
      <c r="C152" s="3"/>
      <c r="D152" s="3"/>
      <c r="E152" s="3"/>
      <c r="F152" s="3"/>
    </row>
    <row r="153" spans="3:6" ht="12" customHeight="1">
      <c r="C153" s="3"/>
      <c r="D153" s="3"/>
      <c r="E153" s="3"/>
      <c r="F153" s="3"/>
    </row>
    <row r="154" spans="3:6" ht="12" customHeight="1">
      <c r="C154" s="3"/>
      <c r="D154" s="3"/>
      <c r="E154" s="3"/>
      <c r="F154" s="3"/>
    </row>
    <row r="155" spans="3:6" ht="12" customHeight="1">
      <c r="C155" s="3"/>
      <c r="D155" s="3"/>
      <c r="E155" s="3"/>
      <c r="F155" s="3"/>
    </row>
    <row r="156" spans="3:6" ht="12" customHeight="1">
      <c r="C156" s="3"/>
      <c r="D156" s="3"/>
      <c r="E156" s="3"/>
      <c r="F156" s="3"/>
    </row>
    <row r="157" spans="3:6" ht="12" customHeight="1">
      <c r="C157" s="3"/>
      <c r="D157" s="3"/>
      <c r="E157" s="3"/>
      <c r="F157" s="3"/>
    </row>
  </sheetData>
  <sheetProtection/>
  <mergeCells count="369">
    <mergeCell ref="AG64:AL64"/>
    <mergeCell ref="AG65:AL65"/>
    <mergeCell ref="B1:AN1"/>
    <mergeCell ref="AG62:AL62"/>
    <mergeCell ref="AG63:AL63"/>
    <mergeCell ref="C9:H9"/>
    <mergeCell ref="O9:T9"/>
    <mergeCell ref="AA9:AF9"/>
    <mergeCell ref="AG9:AL9"/>
    <mergeCell ref="I9:N9"/>
    <mergeCell ref="AG7:AL8"/>
    <mergeCell ref="AG10:AL10"/>
    <mergeCell ref="C11:H11"/>
    <mergeCell ref="O11:T11"/>
    <mergeCell ref="AA11:AF11"/>
    <mergeCell ref="AG11:AL11"/>
    <mergeCell ref="C10:H10"/>
    <mergeCell ref="O10:T10"/>
    <mergeCell ref="AA10:AF10"/>
    <mergeCell ref="I10:N10"/>
    <mergeCell ref="AG12:AL12"/>
    <mergeCell ref="C13:H13"/>
    <mergeCell ref="O13:T13"/>
    <mergeCell ref="AA13:AF13"/>
    <mergeCell ref="AG13:AL13"/>
    <mergeCell ref="C12:H12"/>
    <mergeCell ref="O12:T12"/>
    <mergeCell ref="AA12:AF12"/>
    <mergeCell ref="U13:Z13"/>
    <mergeCell ref="AG14:AL14"/>
    <mergeCell ref="C15:H15"/>
    <mergeCell ref="O15:T15"/>
    <mergeCell ref="AA15:AF15"/>
    <mergeCell ref="AG15:AL15"/>
    <mergeCell ref="C14:H14"/>
    <mergeCell ref="O14:T14"/>
    <mergeCell ref="AA14:AF14"/>
    <mergeCell ref="I15:N15"/>
    <mergeCell ref="U14:Z14"/>
    <mergeCell ref="AG16:AL16"/>
    <mergeCell ref="C17:H17"/>
    <mergeCell ref="O17:T17"/>
    <mergeCell ref="AA17:AF17"/>
    <mergeCell ref="AG17:AL17"/>
    <mergeCell ref="C16:H16"/>
    <mergeCell ref="O16:T16"/>
    <mergeCell ref="AA16:AF16"/>
    <mergeCell ref="I16:N16"/>
    <mergeCell ref="I17:N17"/>
    <mergeCell ref="AG18:AL18"/>
    <mergeCell ref="C19:H19"/>
    <mergeCell ref="O19:T19"/>
    <mergeCell ref="AA19:AF19"/>
    <mergeCell ref="AG19:AL19"/>
    <mergeCell ref="C18:H18"/>
    <mergeCell ref="O18:T18"/>
    <mergeCell ref="AA18:AF18"/>
    <mergeCell ref="I18:N18"/>
    <mergeCell ref="I19:N19"/>
    <mergeCell ref="AG20:AL20"/>
    <mergeCell ref="C21:H21"/>
    <mergeCell ref="O21:T21"/>
    <mergeCell ref="AA21:AF21"/>
    <mergeCell ref="AG21:AL21"/>
    <mergeCell ref="C20:H20"/>
    <mergeCell ref="O20:T20"/>
    <mergeCell ref="AA20:AF20"/>
    <mergeCell ref="I20:N20"/>
    <mergeCell ref="I21:N21"/>
    <mergeCell ref="AG22:AL22"/>
    <mergeCell ref="C23:H23"/>
    <mergeCell ref="O23:T23"/>
    <mergeCell ref="AA23:AF23"/>
    <mergeCell ref="AG23:AL23"/>
    <mergeCell ref="C22:H22"/>
    <mergeCell ref="O22:T22"/>
    <mergeCell ref="AA22:AF22"/>
    <mergeCell ref="I22:N22"/>
    <mergeCell ref="I23:N23"/>
    <mergeCell ref="AG24:AL24"/>
    <mergeCell ref="C25:H25"/>
    <mergeCell ref="O25:T25"/>
    <mergeCell ref="AA25:AF25"/>
    <mergeCell ref="AG25:AL25"/>
    <mergeCell ref="C24:H24"/>
    <mergeCell ref="O24:T24"/>
    <mergeCell ref="AA24:AF24"/>
    <mergeCell ref="I24:N24"/>
    <mergeCell ref="I25:N25"/>
    <mergeCell ref="AG26:AL26"/>
    <mergeCell ref="C27:H27"/>
    <mergeCell ref="O27:T27"/>
    <mergeCell ref="AA27:AF27"/>
    <mergeCell ref="AG27:AL27"/>
    <mergeCell ref="C26:H26"/>
    <mergeCell ref="O26:T26"/>
    <mergeCell ref="AA26:AF26"/>
    <mergeCell ref="I26:N26"/>
    <mergeCell ref="I27:N27"/>
    <mergeCell ref="AG28:AL28"/>
    <mergeCell ref="C29:H29"/>
    <mergeCell ref="O29:T29"/>
    <mergeCell ref="AA29:AF29"/>
    <mergeCell ref="AG29:AL29"/>
    <mergeCell ref="C28:H28"/>
    <mergeCell ref="O28:T28"/>
    <mergeCell ref="AA28:AF28"/>
    <mergeCell ref="I28:N28"/>
    <mergeCell ref="I29:N29"/>
    <mergeCell ref="AG30:AL30"/>
    <mergeCell ref="C31:H31"/>
    <mergeCell ref="O31:T31"/>
    <mergeCell ref="AA31:AF31"/>
    <mergeCell ref="AG31:AL31"/>
    <mergeCell ref="C30:H30"/>
    <mergeCell ref="O30:T30"/>
    <mergeCell ref="AA30:AF30"/>
    <mergeCell ref="I30:N30"/>
    <mergeCell ref="I31:N31"/>
    <mergeCell ref="AG32:AL32"/>
    <mergeCell ref="C33:H33"/>
    <mergeCell ref="O33:T33"/>
    <mergeCell ref="AA33:AF33"/>
    <mergeCell ref="AG33:AL33"/>
    <mergeCell ref="C32:H32"/>
    <mergeCell ref="O32:T32"/>
    <mergeCell ref="AA32:AF32"/>
    <mergeCell ref="I32:N32"/>
    <mergeCell ref="I33:N33"/>
    <mergeCell ref="AG34:AL34"/>
    <mergeCell ref="C35:H35"/>
    <mergeCell ref="O35:T35"/>
    <mergeCell ref="AA35:AF35"/>
    <mergeCell ref="AG35:AL35"/>
    <mergeCell ref="C34:H34"/>
    <mergeCell ref="O34:T34"/>
    <mergeCell ref="AA34:AF34"/>
    <mergeCell ref="I34:N34"/>
    <mergeCell ref="I35:N35"/>
    <mergeCell ref="AG36:AL36"/>
    <mergeCell ref="C37:H37"/>
    <mergeCell ref="O37:T37"/>
    <mergeCell ref="AA37:AF37"/>
    <mergeCell ref="AG37:AL37"/>
    <mergeCell ref="C36:H36"/>
    <mergeCell ref="O36:T36"/>
    <mergeCell ref="AA36:AF36"/>
    <mergeCell ref="I36:N36"/>
    <mergeCell ref="I37:N37"/>
    <mergeCell ref="AG38:AL38"/>
    <mergeCell ref="C39:H39"/>
    <mergeCell ref="O39:T39"/>
    <mergeCell ref="AA39:AF39"/>
    <mergeCell ref="AG39:AL39"/>
    <mergeCell ref="C38:H38"/>
    <mergeCell ref="O38:T38"/>
    <mergeCell ref="AA38:AF38"/>
    <mergeCell ref="I38:N38"/>
    <mergeCell ref="I39:N39"/>
    <mergeCell ref="AG40:AL40"/>
    <mergeCell ref="C41:H41"/>
    <mergeCell ref="O41:T41"/>
    <mergeCell ref="AA41:AF41"/>
    <mergeCell ref="AG41:AL41"/>
    <mergeCell ref="C40:H40"/>
    <mergeCell ref="O40:T40"/>
    <mergeCell ref="AA40:AF40"/>
    <mergeCell ref="I40:N40"/>
    <mergeCell ref="I41:N41"/>
    <mergeCell ref="AG42:AL42"/>
    <mergeCell ref="C43:H43"/>
    <mergeCell ref="O43:T43"/>
    <mergeCell ref="AA43:AF43"/>
    <mergeCell ref="AG43:AL43"/>
    <mergeCell ref="C42:H42"/>
    <mergeCell ref="O42:T42"/>
    <mergeCell ref="AA42:AF42"/>
    <mergeCell ref="I42:N42"/>
    <mergeCell ref="I43:N43"/>
    <mergeCell ref="AG44:AL44"/>
    <mergeCell ref="C45:H45"/>
    <mergeCell ref="O45:T45"/>
    <mergeCell ref="AA45:AF45"/>
    <mergeCell ref="AG45:AL45"/>
    <mergeCell ref="C44:H44"/>
    <mergeCell ref="O44:T44"/>
    <mergeCell ref="AA44:AF44"/>
    <mergeCell ref="I44:N44"/>
    <mergeCell ref="I45:N45"/>
    <mergeCell ref="AG46:AL46"/>
    <mergeCell ref="C47:H47"/>
    <mergeCell ref="O47:T47"/>
    <mergeCell ref="AA47:AF47"/>
    <mergeCell ref="AG47:AL47"/>
    <mergeCell ref="C46:H46"/>
    <mergeCell ref="O46:T46"/>
    <mergeCell ref="AA46:AF46"/>
    <mergeCell ref="I46:N46"/>
    <mergeCell ref="I47:N47"/>
    <mergeCell ref="AG48:AL48"/>
    <mergeCell ref="C49:H49"/>
    <mergeCell ref="O49:T49"/>
    <mergeCell ref="AA49:AF49"/>
    <mergeCell ref="AG49:AL49"/>
    <mergeCell ref="C48:H48"/>
    <mergeCell ref="O48:T48"/>
    <mergeCell ref="AA48:AF48"/>
    <mergeCell ref="I48:N48"/>
    <mergeCell ref="I49:N49"/>
    <mergeCell ref="AG50:AL50"/>
    <mergeCell ref="C51:H51"/>
    <mergeCell ref="O51:T51"/>
    <mergeCell ref="AA51:AF51"/>
    <mergeCell ref="AG51:AL51"/>
    <mergeCell ref="C50:H50"/>
    <mergeCell ref="O50:T50"/>
    <mergeCell ref="AA50:AF50"/>
    <mergeCell ref="I50:N50"/>
    <mergeCell ref="I51:N51"/>
    <mergeCell ref="AG52:AL52"/>
    <mergeCell ref="C53:H53"/>
    <mergeCell ref="O53:T53"/>
    <mergeCell ref="AA53:AF53"/>
    <mergeCell ref="AG53:AL53"/>
    <mergeCell ref="C52:H52"/>
    <mergeCell ref="O52:T52"/>
    <mergeCell ref="AA52:AF52"/>
    <mergeCell ref="I52:N52"/>
    <mergeCell ref="I53:N53"/>
    <mergeCell ref="AG54:AL54"/>
    <mergeCell ref="C55:H55"/>
    <mergeCell ref="O55:T55"/>
    <mergeCell ref="AA55:AF55"/>
    <mergeCell ref="AG55:AL55"/>
    <mergeCell ref="C54:H54"/>
    <mergeCell ref="O54:T54"/>
    <mergeCell ref="AA54:AF54"/>
    <mergeCell ref="I54:N54"/>
    <mergeCell ref="I55:N55"/>
    <mergeCell ref="AG56:AL56"/>
    <mergeCell ref="C57:H57"/>
    <mergeCell ref="O57:T57"/>
    <mergeCell ref="AA57:AF57"/>
    <mergeCell ref="AG57:AL57"/>
    <mergeCell ref="C56:H56"/>
    <mergeCell ref="O56:T56"/>
    <mergeCell ref="AA56:AF56"/>
    <mergeCell ref="I56:N56"/>
    <mergeCell ref="I57:N57"/>
    <mergeCell ref="AG58:AL58"/>
    <mergeCell ref="C59:H59"/>
    <mergeCell ref="O59:T59"/>
    <mergeCell ref="AA59:AF59"/>
    <mergeCell ref="AG59:AL59"/>
    <mergeCell ref="C58:H58"/>
    <mergeCell ref="O58:T58"/>
    <mergeCell ref="AA58:AF58"/>
    <mergeCell ref="I59:N59"/>
    <mergeCell ref="I58:N58"/>
    <mergeCell ref="AG60:AL60"/>
    <mergeCell ref="C61:H61"/>
    <mergeCell ref="O61:T61"/>
    <mergeCell ref="AA61:AF61"/>
    <mergeCell ref="AG61:AL61"/>
    <mergeCell ref="C60:H60"/>
    <mergeCell ref="O60:T60"/>
    <mergeCell ref="AA60:AF60"/>
    <mergeCell ref="I60:N60"/>
    <mergeCell ref="I61:N61"/>
    <mergeCell ref="C63:H63"/>
    <mergeCell ref="O63:T63"/>
    <mergeCell ref="AA63:AF63"/>
    <mergeCell ref="I63:N63"/>
    <mergeCell ref="U63:Z63"/>
    <mergeCell ref="C62:H62"/>
    <mergeCell ref="O62:T62"/>
    <mergeCell ref="AA62:AF62"/>
    <mergeCell ref="I62:N62"/>
    <mergeCell ref="C65:H65"/>
    <mergeCell ref="O65:T65"/>
    <mergeCell ref="AA65:AF65"/>
    <mergeCell ref="I65:N65"/>
    <mergeCell ref="U65:Z65"/>
    <mergeCell ref="C64:H64"/>
    <mergeCell ref="O64:T64"/>
    <mergeCell ref="AA64:AF64"/>
    <mergeCell ref="I64:N64"/>
    <mergeCell ref="U64:Z64"/>
    <mergeCell ref="AA67:AF67"/>
    <mergeCell ref="AG67:AL67"/>
    <mergeCell ref="C66:H66"/>
    <mergeCell ref="O66:T66"/>
    <mergeCell ref="AA66:AF66"/>
    <mergeCell ref="I66:N66"/>
    <mergeCell ref="I67:N67"/>
    <mergeCell ref="I13:N13"/>
    <mergeCell ref="I14:N14"/>
    <mergeCell ref="AG68:AL68"/>
    <mergeCell ref="C68:H68"/>
    <mergeCell ref="O68:T68"/>
    <mergeCell ref="AA68:AF68"/>
    <mergeCell ref="I68:N68"/>
    <mergeCell ref="AG66:AL66"/>
    <mergeCell ref="C67:H67"/>
    <mergeCell ref="O67:T67"/>
    <mergeCell ref="U9:Z9"/>
    <mergeCell ref="U10:Z10"/>
    <mergeCell ref="U11:Z11"/>
    <mergeCell ref="U12:Z12"/>
    <mergeCell ref="I11:N11"/>
    <mergeCell ref="I12:N12"/>
    <mergeCell ref="U19:Z19"/>
    <mergeCell ref="U20:Z20"/>
    <mergeCell ref="U21:Z21"/>
    <mergeCell ref="U22:Z22"/>
    <mergeCell ref="U15:Z15"/>
    <mergeCell ref="U16:Z16"/>
    <mergeCell ref="U17:Z17"/>
    <mergeCell ref="U18:Z18"/>
    <mergeCell ref="U27:Z27"/>
    <mergeCell ref="U28:Z28"/>
    <mergeCell ref="U29:Z29"/>
    <mergeCell ref="U30:Z30"/>
    <mergeCell ref="U23:Z23"/>
    <mergeCell ref="U24:Z24"/>
    <mergeCell ref="U25:Z25"/>
    <mergeCell ref="U26:Z26"/>
    <mergeCell ref="U35:Z35"/>
    <mergeCell ref="U36:Z36"/>
    <mergeCell ref="U37:Z37"/>
    <mergeCell ref="U38:Z38"/>
    <mergeCell ref="U31:Z31"/>
    <mergeCell ref="U32:Z32"/>
    <mergeCell ref="U33:Z33"/>
    <mergeCell ref="U34:Z34"/>
    <mergeCell ref="U43:Z43"/>
    <mergeCell ref="U44:Z44"/>
    <mergeCell ref="U45:Z45"/>
    <mergeCell ref="U46:Z46"/>
    <mergeCell ref="U39:Z39"/>
    <mergeCell ref="U40:Z40"/>
    <mergeCell ref="U41:Z41"/>
    <mergeCell ref="U42:Z42"/>
    <mergeCell ref="U51:Z51"/>
    <mergeCell ref="U52:Z52"/>
    <mergeCell ref="U53:Z53"/>
    <mergeCell ref="U54:Z54"/>
    <mergeCell ref="U47:Z47"/>
    <mergeCell ref="U48:Z48"/>
    <mergeCell ref="U49:Z49"/>
    <mergeCell ref="U50:Z50"/>
    <mergeCell ref="U59:Z59"/>
    <mergeCell ref="U60:Z60"/>
    <mergeCell ref="U61:Z61"/>
    <mergeCell ref="U62:Z62"/>
    <mergeCell ref="U55:Z55"/>
    <mergeCell ref="U56:Z56"/>
    <mergeCell ref="U57:Z57"/>
    <mergeCell ref="U58:Z58"/>
    <mergeCell ref="U66:Z66"/>
    <mergeCell ref="U67:Z67"/>
    <mergeCell ref="U68:Z68"/>
    <mergeCell ref="C5:T6"/>
    <mergeCell ref="C7:H8"/>
    <mergeCell ref="I7:N8"/>
    <mergeCell ref="O7:T8"/>
    <mergeCell ref="U5:AL6"/>
    <mergeCell ref="U7:Z8"/>
    <mergeCell ref="AA7:AF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1:AR131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43" width="2.75390625" style="1" customWidth="1"/>
    <col min="44" max="16384" width="2.75390625" style="1" customWidth="1"/>
  </cols>
  <sheetData>
    <row r="1" spans="2:40" s="18" customFormat="1" ht="17.25" customHeight="1" thickBot="1"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39" ht="12" customHeight="1"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 t="s">
        <v>5</v>
      </c>
      <c r="AM3" s="8"/>
    </row>
    <row r="4" spans="2:39" ht="12" customHeight="1">
      <c r="B4" s="6"/>
      <c r="C4" s="7" t="s">
        <v>50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1"/>
      <c r="AF4" s="11"/>
      <c r="AG4" s="11"/>
      <c r="AH4" s="11"/>
      <c r="AI4" s="21"/>
      <c r="AJ4" s="21"/>
      <c r="AK4" s="21"/>
      <c r="AL4" s="21"/>
      <c r="AM4" s="8"/>
    </row>
    <row r="5" spans="2:39" ht="12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6"/>
      <c r="AM5" s="8"/>
    </row>
    <row r="6" spans="2:39" ht="12" customHeight="1">
      <c r="B6" s="6"/>
      <c r="C6" s="56" t="s">
        <v>51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8"/>
    </row>
    <row r="7" spans="2:39" ht="12" customHeight="1">
      <c r="B7" s="6"/>
      <c r="C7" s="57" t="s">
        <v>47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58"/>
      <c r="Z7" s="5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</row>
    <row r="8" spans="2:39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6"/>
      <c r="Q8" s="7"/>
      <c r="R8" s="59"/>
      <c r="S8" s="59"/>
      <c r="T8" s="59"/>
      <c r="U8" s="59"/>
      <c r="V8" s="7"/>
      <c r="W8" s="59"/>
      <c r="X8" s="59"/>
      <c r="Y8" s="7" t="s">
        <v>9</v>
      </c>
      <c r="Z8" s="7"/>
      <c r="AA8" s="7"/>
      <c r="AB8" s="7"/>
      <c r="AC8" s="7"/>
      <c r="AD8" s="7"/>
      <c r="AE8" s="17"/>
      <c r="AF8" s="17"/>
      <c r="AG8" s="17"/>
      <c r="AH8" s="17"/>
      <c r="AI8" s="17"/>
      <c r="AJ8" s="17"/>
      <c r="AK8" s="17"/>
      <c r="AL8" s="17"/>
      <c r="AM8" s="8"/>
    </row>
    <row r="9" spans="2:39" ht="12" customHeight="1">
      <c r="B9" s="6"/>
      <c r="C9" s="16"/>
      <c r="D9" s="11"/>
      <c r="E9" s="7"/>
      <c r="F9" s="7"/>
      <c r="G9" s="7"/>
      <c r="H9" s="7"/>
      <c r="I9" s="7"/>
      <c r="J9" s="7"/>
      <c r="K9" s="7"/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</row>
    <row r="10" spans="2:39" s="2" customFormat="1" ht="12" customHeight="1"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59" t="s">
        <v>12</v>
      </c>
      <c r="Y10" s="59"/>
      <c r="Z10" s="59"/>
      <c r="AA10" s="59"/>
      <c r="AB10" s="59"/>
      <c r="AC10" s="59"/>
      <c r="AD10" s="59"/>
      <c r="AE10" s="59"/>
      <c r="AF10" s="60" t="s">
        <v>10</v>
      </c>
      <c r="AG10" s="60"/>
      <c r="AH10" s="60"/>
      <c r="AI10" s="60"/>
      <c r="AJ10" s="60"/>
      <c r="AK10" s="60"/>
      <c r="AL10" s="60"/>
      <c r="AM10" s="10"/>
    </row>
    <row r="11" spans="2:39" s="2" customFormat="1" ht="12" customHeight="1">
      <c r="B11" s="9"/>
      <c r="C11" s="7" t="s">
        <v>11</v>
      </c>
      <c r="D11" s="7"/>
      <c r="E11" s="7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7"/>
      <c r="X11" s="28"/>
      <c r="Y11" s="29"/>
      <c r="Z11" s="29"/>
      <c r="AA11" s="61"/>
      <c r="AB11" s="61"/>
      <c r="AC11" s="61"/>
      <c r="AD11" s="61"/>
      <c r="AE11" s="62"/>
      <c r="AF11" s="77"/>
      <c r="AG11" s="78"/>
      <c r="AH11" s="78"/>
      <c r="AI11" s="78"/>
      <c r="AJ11" s="78"/>
      <c r="AK11" s="78"/>
      <c r="AL11" s="79"/>
      <c r="AM11" s="10"/>
    </row>
    <row r="12" spans="2:39" s="2" customFormat="1" ht="12" customHeight="1">
      <c r="B12" s="9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30" t="s">
        <v>13</v>
      </c>
      <c r="Y12" s="31"/>
      <c r="Z12" s="31"/>
      <c r="AA12" s="63"/>
      <c r="AB12" s="63"/>
      <c r="AC12" s="63"/>
      <c r="AD12" s="63"/>
      <c r="AE12" s="64"/>
      <c r="AF12" s="80"/>
      <c r="AG12" s="81"/>
      <c r="AH12" s="81"/>
      <c r="AI12" s="81"/>
      <c r="AJ12" s="81"/>
      <c r="AK12" s="81"/>
      <c r="AL12" s="82"/>
      <c r="AM12" s="10"/>
    </row>
    <row r="13" spans="2:39" s="2" customFormat="1" ht="12" customHeight="1">
      <c r="B13" s="9"/>
      <c r="C13" s="7" t="s">
        <v>15</v>
      </c>
      <c r="D13" s="7"/>
      <c r="E13" s="7"/>
      <c r="F13" s="7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7"/>
      <c r="X13" s="7"/>
      <c r="Y13" s="7"/>
      <c r="Z13" s="17"/>
      <c r="AA13" s="19"/>
      <c r="AB13" s="19"/>
      <c r="AC13" s="19"/>
      <c r="AD13" s="19"/>
      <c r="AE13" s="19"/>
      <c r="AF13" s="80"/>
      <c r="AG13" s="81"/>
      <c r="AH13" s="81"/>
      <c r="AI13" s="81"/>
      <c r="AJ13" s="81"/>
      <c r="AK13" s="81"/>
      <c r="AL13" s="82"/>
      <c r="AM13" s="10"/>
    </row>
    <row r="14" spans="2:39" s="2" customFormat="1" ht="12" customHeight="1">
      <c r="B14" s="9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59" t="s">
        <v>48</v>
      </c>
      <c r="Y14" s="59"/>
      <c r="Z14" s="59"/>
      <c r="AA14" s="59"/>
      <c r="AB14" s="59"/>
      <c r="AC14" s="59"/>
      <c r="AD14" s="59"/>
      <c r="AE14" s="59"/>
      <c r="AF14" s="80"/>
      <c r="AG14" s="81"/>
      <c r="AH14" s="81"/>
      <c r="AI14" s="81"/>
      <c r="AJ14" s="81"/>
      <c r="AK14" s="81"/>
      <c r="AL14" s="82"/>
      <c r="AM14" s="10"/>
    </row>
    <row r="15" spans="2:39" s="2" customFormat="1" ht="12" customHeight="1">
      <c r="B15" s="9"/>
      <c r="C15" s="87" t="s">
        <v>16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28"/>
      <c r="Y15" s="29"/>
      <c r="Z15" s="29"/>
      <c r="AA15" s="61"/>
      <c r="AB15" s="61"/>
      <c r="AC15" s="61"/>
      <c r="AD15" s="61"/>
      <c r="AE15" s="62"/>
      <c r="AF15" s="80"/>
      <c r="AG15" s="81"/>
      <c r="AH15" s="81"/>
      <c r="AI15" s="81"/>
      <c r="AJ15" s="81"/>
      <c r="AK15" s="81"/>
      <c r="AL15" s="82"/>
      <c r="AM15" s="10"/>
    </row>
    <row r="16" spans="2:39" s="2" customFormat="1" ht="12" customHeight="1">
      <c r="B16" s="9"/>
      <c r="C16" s="31" t="s">
        <v>17</v>
      </c>
      <c r="D16" s="31"/>
      <c r="E16" s="31"/>
      <c r="F16" s="31"/>
      <c r="G16" s="31"/>
      <c r="H16" s="31"/>
      <c r="I16" s="3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30" t="s">
        <v>13</v>
      </c>
      <c r="Y16" s="31"/>
      <c r="Z16" s="31"/>
      <c r="AA16" s="63"/>
      <c r="AB16" s="63"/>
      <c r="AC16" s="63"/>
      <c r="AD16" s="63"/>
      <c r="AE16" s="64"/>
      <c r="AF16" s="80"/>
      <c r="AG16" s="81"/>
      <c r="AH16" s="81"/>
      <c r="AI16" s="81"/>
      <c r="AJ16" s="81"/>
      <c r="AK16" s="81"/>
      <c r="AL16" s="82"/>
      <c r="AM16" s="10"/>
    </row>
    <row r="17" spans="2:39" s="2" customFormat="1" ht="12" customHeight="1">
      <c r="B17" s="9"/>
      <c r="C17" s="34" t="s">
        <v>18</v>
      </c>
      <c r="D17" s="34"/>
      <c r="E17" s="34"/>
      <c r="F17" s="34"/>
      <c r="G17" s="34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65"/>
      <c r="Y17" s="66"/>
      <c r="Z17" s="66"/>
      <c r="AA17" s="66"/>
      <c r="AB17" s="66"/>
      <c r="AC17" s="66"/>
      <c r="AD17" s="66"/>
      <c r="AE17" s="67"/>
      <c r="AF17" s="80"/>
      <c r="AG17" s="81"/>
      <c r="AH17" s="81"/>
      <c r="AI17" s="81"/>
      <c r="AJ17" s="81"/>
      <c r="AK17" s="81"/>
      <c r="AL17" s="82"/>
      <c r="AM17" s="10"/>
    </row>
    <row r="18" spans="2:39" s="2" customFormat="1" ht="12" customHeight="1">
      <c r="B18" s="9"/>
      <c r="C18" s="34" t="s">
        <v>19</v>
      </c>
      <c r="D18" s="34"/>
      <c r="E18" s="34"/>
      <c r="F18" s="34"/>
      <c r="G18" s="34"/>
      <c r="H18" s="90">
        <f>AL70</f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68"/>
      <c r="Y18" s="69"/>
      <c r="Z18" s="69"/>
      <c r="AA18" s="69"/>
      <c r="AB18" s="69"/>
      <c r="AC18" s="69"/>
      <c r="AD18" s="69"/>
      <c r="AE18" s="70"/>
      <c r="AF18" s="60" t="s">
        <v>14</v>
      </c>
      <c r="AG18" s="60"/>
      <c r="AH18" s="60"/>
      <c r="AI18" s="60"/>
      <c r="AJ18" s="60"/>
      <c r="AK18" s="60"/>
      <c r="AL18" s="83"/>
      <c r="AM18" s="10"/>
    </row>
    <row r="19" spans="2:39" s="2" customFormat="1" ht="12" customHeight="1">
      <c r="B19" s="9"/>
      <c r="C19" s="90">
        <f>IF(AL64="","",AL64)</f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68"/>
      <c r="Y19" s="69"/>
      <c r="Z19" s="69"/>
      <c r="AA19" s="69"/>
      <c r="AB19" s="69"/>
      <c r="AC19" s="69"/>
      <c r="AD19" s="69"/>
      <c r="AE19" s="70"/>
      <c r="AF19" s="73" t="s">
        <v>22</v>
      </c>
      <c r="AG19" s="74"/>
      <c r="AH19" s="74"/>
      <c r="AI19" s="74"/>
      <c r="AJ19" s="74"/>
      <c r="AK19" s="74"/>
      <c r="AL19" s="74"/>
      <c r="AM19" s="10"/>
    </row>
    <row r="20" spans="2:39" s="2" customFormat="1" ht="12" customHeight="1">
      <c r="B20" s="9"/>
      <c r="C20" s="90">
        <f>AL62</f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86" t="s">
        <v>21</v>
      </c>
      <c r="T20" s="86"/>
      <c r="U20" s="86" t="str">
        <f>IF(AP72="","00",IF(AP72&lt;10,AQ72&amp;AP72,AP72))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    <c r="AC20" s="59"/>
      <c r="AD20" s="59"/>
      <c r="AE20" s="72"/>
      <c r="AF20" s="75" t="s">
        <v>23</v>
      </c>
      <c r="AG20" s="76"/>
      <c r="AH20" s="76"/>
      <c r="AI20" s="76"/>
      <c r="AJ20" s="76" t="s">
        <v>24</v>
      </c>
      <c r="AK20" s="76"/>
      <c r="AL20" s="76"/>
      <c r="AM20" s="10"/>
    </row>
    <row r="21" spans="2:39" s="2" customFormat="1" ht="12" customHeight="1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7"/>
      <c r="AA21" s="19"/>
      <c r="AB21" s="19"/>
      <c r="AC21" s="19"/>
      <c r="AD21" s="19"/>
      <c r="AE21" s="19"/>
      <c r="AF21" s="92"/>
      <c r="AG21" s="93"/>
      <c r="AH21" s="93"/>
      <c r="AI21" s="94"/>
      <c r="AJ21" s="92"/>
      <c r="AK21" s="93"/>
      <c r="AL21" s="94"/>
      <c r="AM21" s="10"/>
    </row>
    <row r="22" spans="2:39" s="2" customFormat="1" ht="12" customHeight="1">
      <c r="B22" s="9"/>
      <c r="C22" s="7" t="s">
        <v>25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19"/>
      <c r="AF22" s="92"/>
      <c r="AG22" s="93"/>
      <c r="AH22" s="93"/>
      <c r="AI22" s="94"/>
      <c r="AJ22" s="92"/>
      <c r="AK22" s="93"/>
      <c r="AL22" s="94"/>
      <c r="AM22" s="10"/>
    </row>
    <row r="23" spans="2:39" s="2" customFormat="1" ht="12" customHeight="1">
      <c r="B23" s="9"/>
      <c r="C23" s="7" t="s">
        <v>26</v>
      </c>
      <c r="D23" s="7"/>
      <c r="E23" s="59"/>
      <c r="F23" s="59"/>
      <c r="G23" s="59"/>
      <c r="H23" s="59"/>
      <c r="I23" s="59"/>
      <c r="J23" s="59"/>
      <c r="K23" s="5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7"/>
      <c r="AA23" s="19"/>
      <c r="AB23" s="19"/>
      <c r="AC23" s="19"/>
      <c r="AD23" s="19"/>
      <c r="AE23" s="19"/>
      <c r="AF23" s="73"/>
      <c r="AG23" s="74"/>
      <c r="AH23" s="74"/>
      <c r="AI23" s="95"/>
      <c r="AJ23" s="73"/>
      <c r="AK23" s="74"/>
      <c r="AL23" s="95"/>
      <c r="AM23" s="10"/>
    </row>
    <row r="24" spans="2:39" s="2" customFormat="1" ht="3" customHeight="1">
      <c r="B24" s="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  <c r="AA24" s="27"/>
      <c r="AB24" s="27"/>
      <c r="AC24" s="27"/>
      <c r="AD24" s="27"/>
      <c r="AE24" s="27"/>
      <c r="AF24" s="96"/>
      <c r="AG24" s="60"/>
      <c r="AH24" s="60"/>
      <c r="AI24" s="83"/>
      <c r="AJ24" s="96"/>
      <c r="AK24" s="60"/>
      <c r="AL24" s="83"/>
      <c r="AM24" s="10"/>
    </row>
    <row r="25" spans="2:39" s="2" customFormat="1" ht="12" customHeight="1">
      <c r="B25" s="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19"/>
      <c r="AF25" s="92"/>
      <c r="AG25" s="93"/>
      <c r="AH25" s="93"/>
      <c r="AI25" s="94"/>
      <c r="AJ25" s="92"/>
      <c r="AK25" s="93"/>
      <c r="AL25" s="94"/>
      <c r="AM25" s="10"/>
    </row>
    <row r="26" spans="2:39" s="2" customFormat="1" ht="12" customHeight="1">
      <c r="B26" s="9"/>
      <c r="C26" s="69" t="s">
        <v>52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19"/>
      <c r="AF26" s="92"/>
      <c r="AG26" s="93"/>
      <c r="AH26" s="93"/>
      <c r="AI26" s="94"/>
      <c r="AJ26" s="92"/>
      <c r="AK26" s="93"/>
      <c r="AL26" s="94"/>
      <c r="AM26" s="10"/>
    </row>
    <row r="27" spans="2:39" s="2" customFormat="1" ht="12" customHeight="1">
      <c r="B27" s="9"/>
      <c r="C27" s="7"/>
      <c r="D27" s="7"/>
      <c r="E27" s="7"/>
      <c r="F27" s="7"/>
      <c r="G27" s="7"/>
      <c r="H27" s="1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92"/>
      <c r="AG27" s="93"/>
      <c r="AH27" s="93"/>
      <c r="AI27" s="94"/>
      <c r="AJ27" s="92"/>
      <c r="AK27" s="93"/>
      <c r="AL27" s="94"/>
      <c r="AM27" s="10"/>
    </row>
    <row r="28" spans="2:39" s="2" customFormat="1" ht="12" customHeight="1">
      <c r="B28" s="9"/>
      <c r="C28" s="7" t="s">
        <v>53</v>
      </c>
      <c r="D28" s="7"/>
      <c r="E28" s="7"/>
      <c r="F28" s="7"/>
      <c r="G28" s="7"/>
      <c r="H28" s="7"/>
      <c r="I28" s="7"/>
      <c r="J28" s="7"/>
      <c r="K28" s="59"/>
      <c r="L28" s="59"/>
      <c r="M28" s="59"/>
      <c r="N28" s="59"/>
      <c r="O28" s="7" t="s">
        <v>55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98" t="s">
        <v>30</v>
      </c>
      <c r="AG28" s="99"/>
      <c r="AH28" s="99"/>
      <c r="AI28" s="100"/>
      <c r="AJ28" s="73"/>
      <c r="AK28" s="74"/>
      <c r="AL28" s="95"/>
      <c r="AM28" s="10"/>
    </row>
    <row r="29" spans="2:39" s="2" customFormat="1" ht="12" customHeight="1">
      <c r="B29" s="9"/>
      <c r="C29" s="7" t="s">
        <v>54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01"/>
      <c r="AG29" s="102"/>
      <c r="AH29" s="102"/>
      <c r="AI29" s="103"/>
      <c r="AJ29" s="96"/>
      <c r="AK29" s="60"/>
      <c r="AL29" s="83"/>
      <c r="AM29" s="10"/>
    </row>
    <row r="30" spans="2:39" s="2" customFormat="1" ht="12" customHeight="1">
      <c r="B30" s="9"/>
      <c r="C30" s="35"/>
      <c r="D30" s="35"/>
      <c r="E30" s="35"/>
      <c r="F30" s="35"/>
      <c r="G30" s="35"/>
      <c r="H30" s="7"/>
      <c r="I30" s="7"/>
      <c r="J30" s="7"/>
      <c r="K30" s="7"/>
      <c r="L30" s="7"/>
      <c r="M30" s="7"/>
      <c r="N30" s="7"/>
      <c r="O30" s="7"/>
      <c r="P30" s="7"/>
      <c r="Q30" s="7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0"/>
    </row>
    <row r="31" spans="2:39" s="2" customFormat="1" ht="12" customHeight="1">
      <c r="B31" s="9"/>
      <c r="C31" s="35"/>
      <c r="D31" s="35" t="s">
        <v>56</v>
      </c>
      <c r="E31" s="35"/>
      <c r="F31" s="35"/>
      <c r="G31" s="35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35"/>
      <c r="U31" s="35"/>
      <c r="V31" s="35"/>
      <c r="W31" s="35"/>
      <c r="X31" s="35"/>
      <c r="Y31" s="35"/>
      <c r="Z31" s="35"/>
      <c r="AA31" s="35"/>
      <c r="AB31" s="35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0"/>
    </row>
    <row r="32" spans="2:39" s="2" customFormat="1" ht="12" customHeight="1">
      <c r="B32" s="9"/>
      <c r="C32" s="35"/>
      <c r="D32" s="35"/>
      <c r="E32" s="35"/>
      <c r="F32" s="35"/>
      <c r="G32" s="35"/>
      <c r="H32" s="87" t="s">
        <v>57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35"/>
      <c r="U32" s="35"/>
      <c r="V32" s="35"/>
      <c r="W32" s="35"/>
      <c r="X32" s="35"/>
      <c r="Y32" s="35"/>
      <c r="Z32" s="35"/>
      <c r="AA32" s="35"/>
      <c r="AB32" s="35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0"/>
    </row>
    <row r="33" spans="2:39" s="2" customFormat="1" ht="12" customHeight="1">
      <c r="B33" s="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0"/>
    </row>
    <row r="34" spans="2:39" s="2" customFormat="1" ht="12" customHeight="1">
      <c r="B34" s="9"/>
      <c r="C34" s="35" t="s">
        <v>58</v>
      </c>
      <c r="D34" s="35"/>
      <c r="E34" s="35"/>
      <c r="F34" s="35"/>
      <c r="G34" s="35"/>
      <c r="H34" s="35"/>
      <c r="I34" s="35"/>
      <c r="J34" s="7"/>
      <c r="K34" s="7"/>
      <c r="L34" s="7"/>
      <c r="M34" s="7"/>
      <c r="N34" s="7"/>
      <c r="O34" s="7"/>
      <c r="P34" s="7"/>
      <c r="Q34" s="7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0"/>
    </row>
    <row r="35" spans="2:39" s="2" customFormat="1" ht="12" customHeight="1">
      <c r="B35" s="9"/>
      <c r="C35" s="35" t="s">
        <v>59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0"/>
    </row>
    <row r="36" spans="2:39" s="2" customFormat="1" ht="12" customHeight="1">
      <c r="B36" s="9"/>
      <c r="C36" s="26"/>
      <c r="D36" s="7"/>
      <c r="E36" s="59"/>
      <c r="F36" s="59"/>
      <c r="G36" s="59"/>
      <c r="H36" s="59"/>
      <c r="I36" s="7"/>
      <c r="J36" s="59"/>
      <c r="K36" s="59"/>
      <c r="L36" s="7" t="s">
        <v>9</v>
      </c>
      <c r="M36" s="7"/>
      <c r="N36" s="7"/>
      <c r="O36" s="7"/>
      <c r="P36" s="7"/>
      <c r="Q36" s="7"/>
      <c r="R36" s="35"/>
      <c r="S36" s="35"/>
      <c r="T36" s="35"/>
      <c r="U36" s="35"/>
      <c r="V36" s="35"/>
      <c r="W36" s="35"/>
      <c r="X36" s="3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0"/>
    </row>
    <row r="37" spans="2:39" s="2" customFormat="1" ht="12" customHeight="1">
      <c r="B37" s="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0"/>
    </row>
    <row r="38" spans="2:39" s="2" customFormat="1" ht="12" customHeight="1">
      <c r="B38" s="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0"/>
    </row>
    <row r="39" spans="2:39" s="2" customFormat="1" ht="12" customHeight="1">
      <c r="B39" s="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0"/>
    </row>
    <row r="40" spans="2:39" s="2" customFormat="1" ht="12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7"/>
      <c r="AM40" s="10"/>
    </row>
    <row r="41" spans="2:39" s="2" customFormat="1" ht="12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7"/>
      <c r="AM41" s="10"/>
    </row>
    <row r="42" spans="2:39" s="2" customFormat="1" ht="12" customHeight="1"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7"/>
      <c r="AL42" s="7"/>
      <c r="AM42" s="10"/>
    </row>
    <row r="43" spans="2:39" s="2" customFormat="1" ht="12" customHeight="1"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7"/>
      <c r="AL43" s="7"/>
      <c r="AM43" s="10"/>
    </row>
    <row r="44" spans="2:39" ht="12" customHeight="1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4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="42" customFormat="1" ht="12" customHeight="1" hidden="1"/>
    <row r="62" s="43" customFormat="1" ht="12" customHeight="1" hidden="1">
      <c r="AL62" s="43">
        <f>IF(AL65&lt;=AL66,"",MID(AL68,AL63+1,1000))</f>
      </c>
    </row>
    <row r="63" s="43" customFormat="1" ht="12" customHeight="1" hidden="1">
      <c r="AL63" s="43" t="e">
        <f>FIND(" ",AL68,55)</f>
        <v>#VALUE!</v>
      </c>
    </row>
    <row r="64" s="43" customFormat="1" ht="12" customHeight="1" hidden="1">
      <c r="AL64" s="43">
        <f>IF(AL65&gt;=AL66,LEFT(AL68,AL63),LEFT(AL68,64))</f>
      </c>
    </row>
    <row r="65" s="43" customFormat="1" ht="12" customHeight="1" hidden="1">
      <c r="AL65" s="43">
        <f>LEN(AL68)</f>
        <v>0</v>
      </c>
    </row>
    <row r="66" s="43" customFormat="1" ht="12" customHeight="1" hidden="1">
      <c r="AL66" s="43">
        <v>64</v>
      </c>
    </row>
    <row r="67" spans="39:41" s="43" customFormat="1" ht="12" customHeight="1" hidden="1">
      <c r="AM67" s="44"/>
      <c r="AO67" s="43" t="s">
        <v>71</v>
      </c>
    </row>
    <row r="68" spans="38:42" s="43" customFormat="1" ht="12" customHeight="1" hidden="1">
      <c r="AL68" s="43">
        <f>IF(AL71&lt;=AL72,"",MID(AO85,AL69+1,1000))</f>
      </c>
      <c r="AM68" s="44"/>
      <c r="AO68" s="45">
        <f>INT(AP68)</f>
        <v>0</v>
      </c>
      <c r="AP68" s="45">
        <f>ROUND(AF11,2)</f>
        <v>0</v>
      </c>
    </row>
    <row r="69" spans="38:42" s="43" customFormat="1" ht="12" customHeight="1" hidden="1">
      <c r="AL69" s="43" t="e">
        <f>FIND(" ",AO85,35)</f>
        <v>#VALUE!</v>
      </c>
      <c r="AN69" s="43">
        <v>1</v>
      </c>
      <c r="AO69" s="46">
        <f>AO68-INT(AO68/10)*10</f>
        <v>0</v>
      </c>
      <c r="AP69" s="47">
        <f>ROUND((AP68-AO68)*100,0)</f>
        <v>0</v>
      </c>
    </row>
    <row r="70" spans="38:42" s="43" customFormat="1" ht="12" customHeight="1" hidden="1">
      <c r="AL70" s="43">
        <f>IF(AL71&gt;=AL72,LEFT(AO85,AL69-1),LEFT(AO85,40))</f>
      </c>
      <c r="AN70" s="43">
        <v>2</v>
      </c>
      <c r="AO70" s="48">
        <f>IF(AND(AO69+AO71&gt;=11,AO69+AO71&lt;=19),AO69+AO71,0)</f>
        <v>0</v>
      </c>
      <c r="AP70" s="48">
        <f>INT(AP69)</f>
        <v>0</v>
      </c>
    </row>
    <row r="71" spans="38:42" s="43" customFormat="1" ht="12" customHeight="1" hidden="1">
      <c r="AL71" s="43">
        <f>LEN(AO85)</f>
        <v>0</v>
      </c>
      <c r="AM71" s="44"/>
      <c r="AN71" s="43">
        <v>3</v>
      </c>
      <c r="AO71" s="48">
        <f>AO68-INT(AO68/100)*100-AO69</f>
        <v>0</v>
      </c>
      <c r="AP71" s="48">
        <f>IF(AP70=0,"",AP70-INT(AP70/10)*10)</f>
      </c>
    </row>
    <row r="72" spans="38:44" s="43" customFormat="1" ht="12" customHeight="1" hidden="1">
      <c r="AL72" s="43">
        <v>40</v>
      </c>
      <c r="AM72" s="44"/>
      <c r="AN72" s="43">
        <v>4</v>
      </c>
      <c r="AO72" s="48">
        <f>AO68-INT(AO68/1000)*1000-AO71-AO69</f>
        <v>0</v>
      </c>
      <c r="AP72" s="49">
        <f>IF(AP70=0,"",AP70)</f>
      </c>
      <c r="AQ72" s="43">
        <v>0</v>
      </c>
      <c r="AR72" s="43" t="s">
        <v>72</v>
      </c>
    </row>
    <row r="73" spans="40:42" s="43" customFormat="1" ht="12" customHeight="1" hidden="1">
      <c r="AN73" s="43">
        <v>5</v>
      </c>
      <c r="AO73" s="48">
        <f>AO68-INT(AO68/10000)*10000-AO71-AO69-AO72</f>
        <v>0</v>
      </c>
      <c r="AP73" s="43">
        <f>AO73/1000</f>
        <v>0</v>
      </c>
    </row>
    <row r="74" spans="40:42" s="43" customFormat="1" ht="12" customHeight="1" hidden="1">
      <c r="AN74" s="43">
        <v>6</v>
      </c>
      <c r="AP74" s="48">
        <f>IF(AND(AP73+AP75&gt;=11,AP73+AP75&lt;=19),AP73+AP75,0)</f>
        <v>0</v>
      </c>
    </row>
    <row r="75" spans="40:42" s="43" customFormat="1" ht="12" customHeight="1" hidden="1">
      <c r="AN75" s="43">
        <v>7</v>
      </c>
      <c r="AO75" s="48">
        <f>AO68-INT(AO68/100000)*100000-AO71-AO69-AO72-AO73</f>
        <v>0</v>
      </c>
      <c r="AP75" s="43">
        <f>AO75/1000</f>
        <v>0</v>
      </c>
    </row>
    <row r="76" spans="40:42" s="43" customFormat="1" ht="12" customHeight="1" hidden="1">
      <c r="AN76" s="43">
        <v>8</v>
      </c>
      <c r="AO76" s="48">
        <f>AO68-INT(AO68/1000000)*1000000-AO71-AO69-AO72-AO73-AO75</f>
        <v>0</v>
      </c>
      <c r="AP76" s="43">
        <f>AO76/1000</f>
        <v>0</v>
      </c>
    </row>
    <row r="77" spans="40:42" s="43" customFormat="1" ht="12" customHeight="1" hidden="1">
      <c r="AN77" s="43">
        <v>9</v>
      </c>
      <c r="AO77" s="48">
        <f>AO68-INT(AO68/10000000)*10000000-AO71-AO69-AO72-AO73-AO75-AO76</f>
        <v>0</v>
      </c>
      <c r="AP77" s="43">
        <f>AO77/1000000</f>
        <v>0</v>
      </c>
    </row>
    <row r="78" spans="40:42" s="43" customFormat="1" ht="12" customHeight="1" hidden="1">
      <c r="AN78" s="43">
        <v>10</v>
      </c>
      <c r="AP78" s="48">
        <f>IF(AND(AP77+AP79&gt;=11,AP77+AP79&lt;=19),AP77+AP79,0)</f>
        <v>0</v>
      </c>
    </row>
    <row r="79" spans="40:42" s="43" customFormat="1" ht="12" customHeight="1" hidden="1">
      <c r="AN79" s="43">
        <v>11</v>
      </c>
      <c r="AO79" s="48">
        <f>AO68-INT(AO68/100000000)*100000000-AO71-AO69-AO72-AO73-AO75-AO76-AO77</f>
        <v>0</v>
      </c>
      <c r="AP79" s="43">
        <f>AO79/1000000</f>
        <v>0</v>
      </c>
    </row>
    <row r="80" spans="40:42" s="43" customFormat="1" ht="12" customHeight="1" hidden="1">
      <c r="AN80" s="43">
        <v>12</v>
      </c>
      <c r="AO80" s="48">
        <f>AO68-INT(AO68/1000000000)*1000000000-AO71-AO69-AO72-AO73-AO75-AO76-AO77-AO79</f>
        <v>0</v>
      </c>
      <c r="AP80" s="43">
        <f>AO80/1000000</f>
        <v>0</v>
      </c>
    </row>
    <row r="81" spans="40:42" s="43" customFormat="1" ht="12" customHeight="1" hidden="1">
      <c r="AN81" s="43">
        <v>13</v>
      </c>
      <c r="AO81" s="48">
        <f>AO68-INT(AO68/10000000000)*10000000000-AO71-AO69-AO72-AO73-AO75-AO76-AO77-AO79-AO80</f>
        <v>0</v>
      </c>
      <c r="AP81" s="43">
        <f>AO81/1000000000</f>
        <v>0</v>
      </c>
    </row>
    <row r="82" spans="40:42" s="43" customFormat="1" ht="12" customHeight="1" hidden="1">
      <c r="AN82" s="43">
        <v>14</v>
      </c>
      <c r="AO82" s="48"/>
      <c r="AP82" s="48">
        <f>IF(AND(AP81+AP83&gt;=11,AP81+AP83&lt;=19),AP81+AP83,0)</f>
        <v>0</v>
      </c>
    </row>
    <row r="83" spans="35:42" s="43" customFormat="1" ht="12" customHeight="1" hidden="1">
      <c r="AI83" s="104"/>
      <c r="AJ83" s="104"/>
      <c r="AK83" s="104"/>
      <c r="AL83" s="104"/>
      <c r="AM83" s="104"/>
      <c r="AN83" s="43">
        <v>15</v>
      </c>
      <c r="AO83" s="48">
        <f>AO68-INT(AO68/100000000000)*100000000000-AO71-AO69-AO72-AO73-AO75-AO76-AO77-AO79-AO80-AO81</f>
        <v>0</v>
      </c>
      <c r="AP83" s="43">
        <f>AO83/1000000000</f>
        <v>0</v>
      </c>
    </row>
    <row r="84" spans="39:42" s="43" customFormat="1" ht="12" customHeight="1" hidden="1">
      <c r="AM84" s="43" t="e">
        <f>SEARCH("@",SUBSTITUTE(AO85," ","@",LEN(AO85)-LEN(SUBSTITUTE(AO85," ",""))))</f>
        <v>#VALUE!</v>
      </c>
      <c r="AN84" s="43">
        <v>16</v>
      </c>
      <c r="AO84" s="48">
        <f>AO68-INT(AO68/1000000000000)*1000000000000-AO71-AO69-AO72-AO73-AO75-AO76-AO77-AO79-AO80-AO81-AO83</f>
        <v>0</v>
      </c>
      <c r="AP84" s="43">
        <f>AO84/1000000000</f>
        <v>0</v>
      </c>
    </row>
    <row r="85" s="43" customFormat="1" ht="12" customHeight="1" hidden="1">
      <c r="AO85" s="50">
        <f>IF(AP68=0,"",AM101&amp;AM100&amp;AM99&amp;AM98&amp;AR98&amp;AM97&amp;AM96&amp;AM95&amp;AM94&amp;AR94&amp;AM93&amp;AM92&amp;AM91&amp;AM90&amp;AR90&amp;AM89&amp;AM88&amp;AM87&amp;AM86)</f>
      </c>
    </row>
    <row r="86" spans="34:43" s="43" customFormat="1" ht="12" customHeight="1" hidden="1">
      <c r="AH86" s="51">
        <f>IF(AND(AP70&gt;=11,AP70&lt;=19),"",IF(AP71=1,AI86,""))</f>
      </c>
      <c r="AI86" s="43" t="s">
        <v>73</v>
      </c>
      <c r="AJ86" s="51">
        <f>IF(AO70&gt;0,"",IF(AO69=1,AK86,""))</f>
      </c>
      <c r="AK86" s="52" t="s">
        <v>74</v>
      </c>
      <c r="AM86" s="43">
        <f>IF(SUM(AO70:AO84)=0,PROPER(AO86),AO86)</f>
      </c>
      <c r="AN86" s="43">
        <v>1</v>
      </c>
      <c r="AO86" s="50">
        <f>IF(AND(AO70&lt;20,AO70&gt;10),"",AP86&amp;AQ86)</f>
      </c>
      <c r="AP86" s="43">
        <f>IF(AO69=1," один",IF(AO69=2," два",IF(AO69=3," три",IF(AO69=4," четыре",IF(AO69=5," пять",IF(AO69=6," шесть",IF(AO69=7," семь","")))))))</f>
      </c>
      <c r="AQ86" s="43">
        <f>IF(AO69=8," восемь",IF(AO69=9," девять",""))</f>
      </c>
    </row>
    <row r="87" spans="34:43" s="43" customFormat="1" ht="12" customHeight="1" hidden="1">
      <c r="AH87" s="53">
        <f>IF(AND(AP70&gt;=11,AP70&lt;=19),"",IF(OR(AP71=2,AP71=3,AP71=4),AI87,""))</f>
      </c>
      <c r="AI87" s="43" t="s">
        <v>75</v>
      </c>
      <c r="AJ87" s="53">
        <f>IF(AO70&gt;0,"",IF(OR(AO69=2,AO69=3,AO69=4),AK87,""))</f>
      </c>
      <c r="AK87" s="54" t="s">
        <v>76</v>
      </c>
      <c r="AM87" s="43">
        <f>IF(SUM(AO72:AO84)=0,PROPER(AO87),AO87)</f>
      </c>
      <c r="AN87" s="43">
        <v>2</v>
      </c>
      <c r="AO87" s="50">
        <f>AP87&amp;AQ87</f>
      </c>
      <c r="AP87" s="43">
        <f>IF(AO70=11," одиннадцать",IF(AO70=12," двенадцать",IF(AO70=13," тринадцать",IF(AO70=14," четырнадцать",IF(AO70=15," пятнадцать",IF(AO70=16," шестнадцать",IF(AO70=17," семнадцать","")))))))</f>
      </c>
      <c r="AQ87" s="43">
        <f>IF(AO70=18," восемнадцать",IF(AO70=19," девятнадцать",""))</f>
      </c>
    </row>
    <row r="88" spans="34:43" s="43" customFormat="1" ht="12" customHeight="1" hidden="1">
      <c r="AH88" s="53">
        <f>IF(AND(AP70&gt;=11,AP70&lt;=19),"",IF(OR(AP71=0,AP71=5,AP71=6,AP71=7,AP71=8,AP71=9),AI88,""))</f>
      </c>
      <c r="AI88" s="43" t="s">
        <v>77</v>
      </c>
      <c r="AJ88" s="53" t="str">
        <f>IF(AO70&gt;0,"",IF(OR(AO69=0,AO69=5,AO69=6,AO69=7,AO69=8,AO69=9),AK88,""))</f>
        <v> белорусских рублей </v>
      </c>
      <c r="AK88" s="54" t="s">
        <v>78</v>
      </c>
      <c r="AM88" s="43">
        <f>IF(SUM(AO72:AO84)=0,PROPER(AO88),AO88)</f>
      </c>
      <c r="AN88" s="43">
        <v>3</v>
      </c>
      <c r="AO88" s="50">
        <f>IF(AND(AO70&lt;20,AO70&gt;10),"",AP88&amp;AQ88)</f>
      </c>
      <c r="AP88" s="43">
        <f>IF(AO71=10," десять",IF(AO71=20," двадцать",IF(AO71=30," тридцать",IF(AO71=40," сорок",IF(AO71=50," пятьдесят",IF(AO71=60," шестьдесят",""))))))</f>
      </c>
      <c r="AQ88" s="43">
        <f>IF(AO71=70," семьдесят",IF(AO71=80," восемьдесят",IF(AO71=90," девяносто","")))</f>
      </c>
    </row>
    <row r="89" spans="34:43" s="43" customFormat="1" ht="12" customHeight="1" hidden="1">
      <c r="AH89" s="43">
        <f>IF(AND(AP70&gt;=11,AP70&lt;=19),AI88,"")</f>
      </c>
      <c r="AJ89" s="43">
        <f>IF(AND(AO70&gt;=11,AO70&lt;=19),AK88,"")</f>
      </c>
      <c r="AK89" s="54"/>
      <c r="AM89" s="43">
        <f>IF(SUM(AP73:AP84)=0,PROPER(AO89),AO89)</f>
      </c>
      <c r="AN89" s="43">
        <v>4</v>
      </c>
      <c r="AO89" s="50">
        <f>AP89&amp;AQ89</f>
      </c>
      <c r="AP89" s="43">
        <f>IF(AO72=100," сто",IF(AO72=200," двести",IF(AO72=300," триста",IF(AO72=400," четыреста",IF(AO72=500," пятьсот",IF(AO72=600," шестьсот",""))))))</f>
      </c>
      <c r="AQ89" s="43">
        <f>IF(AO72=700," семьсот",IF(AO72=800," восемьсот",IF(AO72=900," девятьсот","")))</f>
      </c>
    </row>
    <row r="90" spans="34:44" s="43" customFormat="1" ht="12" customHeight="1" hidden="1">
      <c r="AH90" s="52">
        <f>AH86&amp;AH87&amp;AH88&amp;AH89</f>
      </c>
      <c r="AJ90" s="52" t="str">
        <f>AJ86&amp;AJ87&amp;AJ88&amp;AJ89</f>
        <v> белорусских рублей </v>
      </c>
      <c r="AK90" s="52"/>
      <c r="AM90" s="43">
        <f>IF(SUM(AP74:AP84)=0,PROPER(AO90),AO90)</f>
      </c>
      <c r="AN90" s="43">
        <v>5</v>
      </c>
      <c r="AO90" s="50">
        <f>IF(AND(AP74&lt;20,AP74&gt;10),"",AP90&amp;AQ90)</f>
      </c>
      <c r="AP90" s="43">
        <f>IF(AP73=1," одна",IF(AP73=2," две",IF(AP73=3," три",IF(AP73=4," четыре",IF(AP73=5," пять",IF(AP73=6," шесть",IF(AP73=7," семь","")))))))</f>
      </c>
      <c r="AQ90" s="43">
        <f>IF(AP73=8," восемь",IF(AP73=9," девять",""))</f>
      </c>
      <c r="AR90" s="43">
        <f>IF(AND(AO90="",AO91="",AO92="",AO93=""),"",IF(AND(AP74&lt;20,AP74&gt;10)," тысяч",IF(AP73=1," тысяча",IF(OR(AP73=2,AP73=3,AP73=4)," тысячи"," тысяч"))))</f>
      </c>
    </row>
    <row r="91" spans="36:43" s="43" customFormat="1" ht="12" customHeight="1" hidden="1">
      <c r="AJ91" s="51"/>
      <c r="AK91" s="52"/>
      <c r="AM91" s="43">
        <f>IF(SUM(AP76:AP84)=0,PROPER(AO91),AO91)</f>
      </c>
      <c r="AN91" s="43">
        <v>6</v>
      </c>
      <c r="AO91" s="50">
        <f>AP91&amp;AQ91</f>
      </c>
      <c r="AP91" s="43">
        <f>IF(AP74=11," одиннадцать",IF(AP74=12," двенадцать",IF(AP74=13," тринадцать",IF(AP74=14," четырнадцать",IF(AP74=15," пятнадцать",IF(AP74=16," шестнадцать",IF(AP74=17," семнадцать","")))))))</f>
      </c>
      <c r="AQ91" s="43">
        <f>IF(AP74=18," восемнадцать",IF(AP74=19," девятнадцать",""))</f>
      </c>
    </row>
    <row r="92" spans="39:43" s="43" customFormat="1" ht="12" customHeight="1" hidden="1">
      <c r="AM92" s="43">
        <f>IF(SUM(AP76:AP84)=0,PROPER(AO92),AO92)</f>
      </c>
      <c r="AN92" s="43">
        <v>7</v>
      </c>
      <c r="AO92" s="50">
        <f>IF(AND(AP74&lt;20,AP74&gt;10),"",AP92&amp;AQ92)</f>
      </c>
      <c r="AP92" s="43">
        <f>IF(AP75=10," десять",IF(AP75=20," двадцать",IF(AP75=30," тридцать",IF(AP75=40," сорок",IF(AP75=50," пятьдесят",IF(AP75=60," шестьдесят",""))))))</f>
      </c>
      <c r="AQ92" s="43">
        <f>IF(AP75=70," семьдесят",IF(AP75=80," восемьдесят",IF(AP75=90," девяносто","")))</f>
      </c>
    </row>
    <row r="93" spans="39:43" s="43" customFormat="1" ht="12" customHeight="1" hidden="1">
      <c r="AM93" s="43">
        <f>IF(SUM(AP77:AP84)=0,PROPER(AO93),AO93)</f>
      </c>
      <c r="AN93" s="43">
        <v>8</v>
      </c>
      <c r="AO93" s="50">
        <f>AP93&amp;AQ93</f>
      </c>
      <c r="AP93" s="43">
        <f>IF(AP76=100," сто",IF(AP76=200," двести",IF(AP76=300," триста",IF(AP76=400," четыреста",IF(AP76=500," пятьсот",IF(AP76=600," шестьсот",""))))))</f>
      </c>
      <c r="AQ93" s="43">
        <f>IF(AP76=700," семьсот",IF(AP76=800," восемьсот",IF(AP76=900," девятьсот","")))</f>
      </c>
    </row>
    <row r="94" spans="39:44" s="43" customFormat="1" ht="12" customHeight="1" hidden="1">
      <c r="AM94" s="43">
        <f>IF(SUM(AP78:AP84)=0,PROPER(AO94),AO94)</f>
      </c>
      <c r="AN94" s="43">
        <v>9</v>
      </c>
      <c r="AO94" s="50">
        <f>IF(AND(AP78&lt;20,AP78&gt;10),"",AP94&amp;AQ94)</f>
      </c>
      <c r="AP94" s="43">
        <f>IF(AP77=1," один",IF(AP77=2," два",IF(AP77=3," три",IF(AP77=4," четыре",IF(AP77=5," пять",IF(AP77=6," шесть",IF(AP77=7," семь","")))))))</f>
      </c>
      <c r="AQ94" s="43">
        <f>IF(AP77=8," восемь",IF(AP77=9," девять",""))</f>
      </c>
      <c r="AR94" s="43">
        <f>IF(AND(AO94="",AO95="",AO96="",AO97=""),"",IF(AND(AP78&lt;20,AP78&gt;10)," миллионов",IF(AP77=1," миллион",IF(OR(AP77=2,AP77=3,AP77=4)," миллиона"," миллионов"))))</f>
      </c>
    </row>
    <row r="95" spans="39:43" s="43" customFormat="1" ht="12" customHeight="1" hidden="1">
      <c r="AM95" s="43">
        <f>IF(SUM(AP80:AP84)=0,PROPER(AO95),AO95)</f>
      </c>
      <c r="AN95" s="43">
        <v>10</v>
      </c>
      <c r="AO95" s="50">
        <f>AP95&amp;AQ95</f>
      </c>
      <c r="AP95" s="43">
        <f>IF(AP78=11," одиннадцать",IF(AP78=12," двенадцать",IF(AP78=13," тринадцать",IF(AP78=14," четырнадцать",IF(AP78=15," пятнадцать",IF(AP78=16," шестнадцать",IF(AP78=17," семнадцать","")))))))</f>
      </c>
      <c r="AQ95" s="43">
        <f>IF(AP78=18," восемнадцать",IF(AP78=19," девятнадцать",""))</f>
      </c>
    </row>
    <row r="96" spans="39:43" s="43" customFormat="1" ht="12" customHeight="1" hidden="1">
      <c r="AM96" s="43">
        <f>IF(SUM(AP80:AP84)=0,PROPER(AO96),AO96)</f>
      </c>
      <c r="AN96" s="43">
        <v>11</v>
      </c>
      <c r="AO96" s="50">
        <f>IF(AND(AP78&lt;20,AP78&gt;10),"",AP96&amp;AQ96)</f>
      </c>
      <c r="AP96" s="43">
        <f>IF(AP79=10," десять",IF(AP79=20," двадцать",IF(AP79=30," тридцать",IF(AP79=40," сорок",IF(AP79=50," пятьдесят",IF(AP79=60," шестьдесят",""))))))</f>
      </c>
      <c r="AQ96" s="43">
        <f>IF(AP79=70," семьдесят",IF(AP79=80," восемьдесят",IF(AP79=90," девяносто","")))</f>
      </c>
    </row>
    <row r="97" spans="39:43" s="43" customFormat="1" ht="12" customHeight="1" hidden="1">
      <c r="AM97" s="43">
        <f>IF(SUM(AP81:AP84)=0,PROPER(AO97),AO97)</f>
      </c>
      <c r="AN97" s="43">
        <v>12</v>
      </c>
      <c r="AO97" s="50">
        <f>AP97&amp;AQ97</f>
      </c>
      <c r="AP97" s="43">
        <f>IF(AP80=100," сто",IF(AP80=200," двести",IF(AP80=300," триста",IF(AP80=400," четыреста",IF(AP80=500," пятьсот",IF(AP80=600," шестьсот",""))))))</f>
      </c>
      <c r="AQ97" s="43">
        <f>IF(AP80=700," семьсот",IF(AP80=800," восемьсот",IF(AP80=900," девятьсот","")))</f>
      </c>
    </row>
    <row r="98" spans="39:44" s="43" customFormat="1" ht="12" customHeight="1" hidden="1">
      <c r="AM98" s="43">
        <f>IF(SUM(AP82:AP84)=0,PROPER(AO98),AO98)</f>
      </c>
      <c r="AN98" s="43">
        <v>13</v>
      </c>
      <c r="AO98" s="50">
        <f>IF(AND(AP82&lt;20,AP82&gt;10),"",AP98&amp;AQ98)</f>
      </c>
      <c r="AP98" s="43">
        <f>IF(AP81=1," один",IF(AP81=2," два",IF(AP81=3," три",IF(AP81=4," четыре",IF(AP81=5," пять",IF(AP81=6," шесть",IF(AP81=7," семь","")))))))</f>
      </c>
      <c r="AQ98" s="43">
        <f>IF(AP81=8," восемь",IF(AP81=9," девять",""))</f>
      </c>
      <c r="AR98" s="43">
        <f>IF(AND(AO98="",AO99="",AO100="",AO101=""),"",IF(AND(AP82&lt;20,AP82&gt;10)," миллиардов",IF(AP81=1," миллиард",IF(OR(AP81=2,AP81=3,AP81=4)," миллиарда"," миллиардов"))))</f>
      </c>
    </row>
    <row r="99" spans="39:43" s="43" customFormat="1" ht="12" customHeight="1" hidden="1">
      <c r="AM99" s="43">
        <f>IF(AP84=0,PROPER(AO99),AO99)</f>
      </c>
      <c r="AN99" s="43">
        <v>14</v>
      </c>
      <c r="AO99" s="50">
        <f>AP99&amp;AQ99</f>
      </c>
      <c r="AP99" s="43">
        <f>IF(AP82=11," одиннадцать",IF(AP82=12," двенадцать",IF(AP82=13," тринадцать",IF(AP82=14," четырнадцать",IF(AP82=15," пятнадцать",IF(AP82=16," шестнадцать",IF(AP82=17," семнадцать","")))))))</f>
      </c>
      <c r="AQ99" s="43">
        <f>IF(AP82=18," восемнадцать",IF(AP82=19," девятнадцать",""))</f>
      </c>
    </row>
    <row r="100" spans="39:43" s="43" customFormat="1" ht="12" customHeight="1" hidden="1">
      <c r="AM100" s="43">
        <f>IF(SUM(AP84)=0,PROPER(AO100),AO100)</f>
      </c>
      <c r="AN100" s="43">
        <v>15</v>
      </c>
      <c r="AO100" s="50">
        <f>IF(AND(AP82&lt;20,AP82&gt;10),"",AP100&amp;AQ100)</f>
      </c>
      <c r="AP100" s="43">
        <f>IF(AP83=10," десять",IF(AP83=20," двадцать",IF(AP83=30," тридцать",IF(AP83=40," сорок",IF(AP83=50," пятьдесят",IF(AP83=60," шестьдесят",""))))))</f>
      </c>
      <c r="AQ100" s="43">
        <f>IF(AP83=70," семьдесят",IF(AP83=80," восемьдесят",IF(AP83=90," девяносто","")))</f>
      </c>
    </row>
    <row r="101" spans="39:43" s="43" customFormat="1" ht="12" customHeight="1" hidden="1">
      <c r="AM101" s="43">
        <f>PROPER(AO101)</f>
      </c>
      <c r="AN101" s="43">
        <v>16</v>
      </c>
      <c r="AO101" s="50">
        <f>AP101&amp;AQ101</f>
      </c>
      <c r="AP101" s="43">
        <f>IF(AP84=100," сто",IF(AP84=200," двести",IF(AP84=300," триста",IF(AP84=400," четыреста",IF(AP84=500," пятьсот",IF(AP84=600," шестьсот",""))))))</f>
      </c>
      <c r="AQ101" s="43">
        <f>IF(AP84=700," семьсот",IF(AP84=800," восемьсот",IF(AP84=900," девятьсот","")))</f>
      </c>
    </row>
    <row r="102" s="43" customFormat="1" ht="12" customHeight="1" hidden="1"/>
    <row r="103" s="42" customFormat="1" ht="12" customHeight="1" hidden="1"/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</sheetData>
  <sheetProtection/>
  <mergeCells count="52">
    <mergeCell ref="AI83:AM83"/>
    <mergeCell ref="B1:AN1"/>
    <mergeCell ref="C6:AL6"/>
    <mergeCell ref="C26:AD26"/>
    <mergeCell ref="K28:N28"/>
    <mergeCell ref="C7:W7"/>
    <mergeCell ref="X7:Z7"/>
    <mergeCell ref="R8:U8"/>
    <mergeCell ref="W8:X8"/>
    <mergeCell ref="AF10:AL10"/>
    <mergeCell ref="X10:AE10"/>
    <mergeCell ref="AA11:AE12"/>
    <mergeCell ref="X17:AE20"/>
    <mergeCell ref="AF19:AL19"/>
    <mergeCell ref="AF20:AI20"/>
    <mergeCell ref="AJ20:AL20"/>
    <mergeCell ref="F11:V11"/>
    <mergeCell ref="AF11:AL17"/>
    <mergeCell ref="AF18:AL18"/>
    <mergeCell ref="C12:W12"/>
    <mergeCell ref="G13:V13"/>
    <mergeCell ref="C14:W14"/>
    <mergeCell ref="X14:AE14"/>
    <mergeCell ref="AA15:AE16"/>
    <mergeCell ref="C15:W15"/>
    <mergeCell ref="J16:W16"/>
    <mergeCell ref="AF21:AI21"/>
    <mergeCell ref="AJ21:AL21"/>
    <mergeCell ref="AF22:AI22"/>
    <mergeCell ref="AJ22:AL22"/>
    <mergeCell ref="H17:W17"/>
    <mergeCell ref="H18:W18"/>
    <mergeCell ref="C19:W19"/>
    <mergeCell ref="U20:V20"/>
    <mergeCell ref="S20:T20"/>
    <mergeCell ref="C20:R20"/>
    <mergeCell ref="AF25:AI25"/>
    <mergeCell ref="AJ25:AL25"/>
    <mergeCell ref="AF26:AI26"/>
    <mergeCell ref="AJ26:AL26"/>
    <mergeCell ref="U22:AD22"/>
    <mergeCell ref="E23:K23"/>
    <mergeCell ref="AF23:AI24"/>
    <mergeCell ref="AJ23:AL24"/>
    <mergeCell ref="H32:S32"/>
    <mergeCell ref="E36:H36"/>
    <mergeCell ref="AF28:AI29"/>
    <mergeCell ref="AF27:AI27"/>
    <mergeCell ref="J36:K36"/>
    <mergeCell ref="AJ28:AL29"/>
    <mergeCell ref="H31:S31"/>
    <mergeCell ref="AJ27:AL2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B1:AO105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4" width="40.75390625" style="1" customWidth="1"/>
    <col min="5" max="16384" width="2.75390625" style="1" customWidth="1"/>
  </cols>
  <sheetData>
    <row r="1" spans="2:41" s="18" customFormat="1" ht="17.25" customHeight="1" thickBot="1">
      <c r="B1" s="123" t="s">
        <v>79</v>
      </c>
      <c r="C1" s="123"/>
      <c r="D1" s="123"/>
      <c r="E1" s="123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2:5" ht="12" customHeight="1">
      <c r="B2" s="4"/>
      <c r="C2" s="15"/>
      <c r="D2" s="15"/>
      <c r="E2" s="5"/>
    </row>
    <row r="3" spans="2:5" ht="12" customHeight="1">
      <c r="B3" s="6"/>
      <c r="C3" s="7"/>
      <c r="D3" s="16" t="s">
        <v>60</v>
      </c>
      <c r="E3" s="8"/>
    </row>
    <row r="4" spans="2:5" ht="12" customHeight="1">
      <c r="B4" s="6"/>
      <c r="C4" s="7"/>
      <c r="D4" s="7"/>
      <c r="E4" s="8"/>
    </row>
    <row r="5" spans="2:5" ht="12" customHeight="1">
      <c r="B5" s="6"/>
      <c r="C5" s="7"/>
      <c r="D5" s="7"/>
      <c r="E5" s="8"/>
    </row>
    <row r="6" spans="2:5" ht="12" customHeight="1">
      <c r="B6" s="6"/>
      <c r="C6" s="7"/>
      <c r="D6" s="7"/>
      <c r="E6" s="8"/>
    </row>
    <row r="7" spans="2:5" ht="12" customHeight="1">
      <c r="B7" s="6"/>
      <c r="C7" s="11" t="s">
        <v>61</v>
      </c>
      <c r="D7" s="7"/>
      <c r="E7" s="8"/>
    </row>
    <row r="8" spans="2:5" ht="12" customHeight="1">
      <c r="B8" s="6"/>
      <c r="C8" s="36"/>
      <c r="D8" s="7"/>
      <c r="E8" s="8"/>
    </row>
    <row r="9" spans="2:5" ht="21">
      <c r="B9" s="6"/>
      <c r="C9" s="37" t="s">
        <v>63</v>
      </c>
      <c r="D9" s="124" t="s">
        <v>70</v>
      </c>
      <c r="E9" s="8"/>
    </row>
    <row r="10" spans="2:5" ht="31.5">
      <c r="B10" s="6"/>
      <c r="C10" s="37" t="s">
        <v>64</v>
      </c>
      <c r="D10" s="124"/>
      <c r="E10" s="8"/>
    </row>
    <row r="11" spans="2:5" ht="21">
      <c r="B11" s="6"/>
      <c r="C11" s="37" t="s">
        <v>65</v>
      </c>
      <c r="D11" s="124"/>
      <c r="E11" s="8"/>
    </row>
    <row r="12" spans="2:5" ht="42">
      <c r="B12" s="6"/>
      <c r="C12" s="37" t="s">
        <v>66</v>
      </c>
      <c r="D12" s="124"/>
      <c r="E12" s="8"/>
    </row>
    <row r="13" spans="2:5" ht="42">
      <c r="B13" s="6"/>
      <c r="C13" s="37" t="s">
        <v>67</v>
      </c>
      <c r="D13" s="124"/>
      <c r="E13" s="8"/>
    </row>
    <row r="14" spans="2:5" ht="31.5">
      <c r="B14" s="6"/>
      <c r="C14" s="37" t="s">
        <v>68</v>
      </c>
      <c r="D14" s="124"/>
      <c r="E14" s="8"/>
    </row>
    <row r="15" spans="2:5" ht="12" customHeight="1">
      <c r="B15" s="6"/>
      <c r="C15" s="37" t="s">
        <v>62</v>
      </c>
      <c r="D15" s="23"/>
      <c r="E15" s="8"/>
    </row>
    <row r="16" spans="2:5" ht="12" customHeight="1">
      <c r="B16" s="6"/>
      <c r="C16" s="37" t="s">
        <v>69</v>
      </c>
      <c r="D16" s="16"/>
      <c r="E16" s="8"/>
    </row>
    <row r="17" spans="2:5" s="2" customFormat="1" ht="12" customHeight="1">
      <c r="B17" s="9"/>
      <c r="C17" s="24"/>
      <c r="D17" s="24"/>
      <c r="E17" s="10"/>
    </row>
    <row r="18" spans="2:5" ht="12" customHeight="1" thickBot="1">
      <c r="B18" s="12"/>
      <c r="C18" s="13"/>
      <c r="D18" s="13"/>
      <c r="E18" s="14"/>
    </row>
    <row r="19" spans="3:4" ht="12" customHeight="1">
      <c r="C19" s="3"/>
      <c r="D19" s="3"/>
    </row>
    <row r="20" spans="3:4" ht="12" customHeight="1">
      <c r="C20" s="3"/>
      <c r="D20" s="3"/>
    </row>
    <row r="21" spans="3:4" ht="12" customHeight="1">
      <c r="C21" s="3"/>
      <c r="D21" s="3"/>
    </row>
    <row r="22" spans="3:4" ht="12" customHeight="1">
      <c r="C22" s="3"/>
      <c r="D22" s="3"/>
    </row>
    <row r="23" spans="3:4" ht="12" customHeight="1">
      <c r="C23" s="3"/>
      <c r="D23" s="3"/>
    </row>
    <row r="24" spans="3:4" ht="12" customHeight="1">
      <c r="C24" s="3"/>
      <c r="D24" s="3"/>
    </row>
    <row r="25" spans="3:4" ht="12" customHeight="1">
      <c r="C25" s="3"/>
      <c r="D25" s="3"/>
    </row>
    <row r="26" spans="3:4" ht="12" customHeight="1">
      <c r="C26" s="3"/>
      <c r="D26" s="3"/>
    </row>
    <row r="27" spans="3:4" ht="12" customHeight="1">
      <c r="C27" s="3"/>
      <c r="D27" s="3"/>
    </row>
    <row r="28" spans="3:4" ht="12" customHeight="1">
      <c r="C28" s="3"/>
      <c r="D28" s="3"/>
    </row>
    <row r="29" spans="3:4" ht="12" customHeight="1">
      <c r="C29" s="3"/>
      <c r="D29" s="3"/>
    </row>
    <row r="30" spans="3:4" ht="12" customHeight="1">
      <c r="C30" s="3"/>
      <c r="D30" s="3"/>
    </row>
    <row r="31" spans="3:4" ht="12" customHeight="1">
      <c r="C31" s="3"/>
      <c r="D31" s="3"/>
    </row>
    <row r="32" spans="3:4" ht="12" customHeight="1">
      <c r="C32" s="3"/>
      <c r="D32" s="3"/>
    </row>
    <row r="33" spans="3:4" ht="12" customHeight="1">
      <c r="C33" s="3"/>
      <c r="D33" s="3"/>
    </row>
    <row r="34" spans="3:4" ht="12" customHeight="1">
      <c r="C34" s="3"/>
      <c r="D34" s="3"/>
    </row>
    <row r="35" spans="3:4" ht="12" customHeight="1">
      <c r="C35" s="3"/>
      <c r="D35" s="3"/>
    </row>
    <row r="36" spans="3:4" ht="12" customHeight="1">
      <c r="C36" s="3"/>
      <c r="D36" s="3"/>
    </row>
    <row r="37" spans="3:4" ht="12" customHeight="1">
      <c r="C37" s="3"/>
      <c r="D37" s="3"/>
    </row>
    <row r="38" spans="3:4" ht="12" customHeight="1">
      <c r="C38" s="3"/>
      <c r="D38" s="3"/>
    </row>
    <row r="39" spans="3:4" ht="12" customHeight="1">
      <c r="C39" s="3"/>
      <c r="D39" s="3"/>
    </row>
    <row r="40" spans="3:4" ht="12" customHeight="1">
      <c r="C40" s="3"/>
      <c r="D40" s="3"/>
    </row>
    <row r="41" spans="3:4" ht="12" customHeight="1">
      <c r="C41" s="3"/>
      <c r="D41" s="3"/>
    </row>
    <row r="42" spans="3:4" ht="12" customHeight="1">
      <c r="C42" s="3"/>
      <c r="D42" s="3"/>
    </row>
    <row r="43" spans="3:4" ht="12" customHeight="1">
      <c r="C43" s="3"/>
      <c r="D43" s="3"/>
    </row>
    <row r="44" spans="3:4" ht="12" customHeight="1">
      <c r="C44" s="3"/>
      <c r="D44" s="3"/>
    </row>
    <row r="45" spans="3:4" ht="12" customHeight="1">
      <c r="C45" s="3"/>
      <c r="D45" s="3"/>
    </row>
    <row r="46" spans="3:4" ht="12" customHeight="1">
      <c r="C46" s="3"/>
      <c r="D46" s="3"/>
    </row>
    <row r="47" spans="3:4" ht="12" customHeight="1">
      <c r="C47" s="3"/>
      <c r="D47" s="3"/>
    </row>
    <row r="48" spans="3:4" ht="12" customHeight="1">
      <c r="C48" s="3"/>
      <c r="D48" s="3"/>
    </row>
    <row r="49" spans="3:4" ht="12" customHeight="1">
      <c r="C49" s="3"/>
      <c r="D49" s="3"/>
    </row>
    <row r="50" spans="3:4" ht="12" customHeight="1">
      <c r="C50" s="3"/>
      <c r="D50" s="3"/>
    </row>
    <row r="51" spans="3:4" ht="12" customHeight="1">
      <c r="C51" s="3"/>
      <c r="D51" s="3"/>
    </row>
    <row r="52" spans="3:4" ht="12" customHeight="1">
      <c r="C52" s="3"/>
      <c r="D52" s="3"/>
    </row>
    <row r="53" spans="3:4" ht="12" customHeight="1">
      <c r="C53" s="3"/>
      <c r="D53" s="3"/>
    </row>
    <row r="54" spans="3:4" ht="12" customHeight="1">
      <c r="C54" s="3"/>
      <c r="D54" s="3"/>
    </row>
    <row r="55" spans="3:4" ht="12" customHeight="1">
      <c r="C55" s="3"/>
      <c r="D55" s="3"/>
    </row>
    <row r="56" spans="3:4" ht="12" customHeight="1">
      <c r="C56" s="3"/>
      <c r="D56" s="3"/>
    </row>
    <row r="57" spans="3:4" ht="12" customHeight="1">
      <c r="C57" s="3"/>
      <c r="D57" s="3"/>
    </row>
    <row r="58" spans="3:4" ht="12" customHeight="1">
      <c r="C58" s="3"/>
      <c r="D58" s="3"/>
    </row>
    <row r="59" spans="3:4" ht="12" customHeight="1">
      <c r="C59" s="3"/>
      <c r="D59" s="3"/>
    </row>
    <row r="60" spans="3:4" ht="12" customHeight="1">
      <c r="C60" s="3"/>
      <c r="D60" s="3"/>
    </row>
    <row r="61" spans="3:4" ht="12" customHeight="1">
      <c r="C61" s="3"/>
      <c r="D61" s="3"/>
    </row>
    <row r="62" spans="3:4" ht="12" customHeight="1">
      <c r="C62" s="3"/>
      <c r="D62" s="3"/>
    </row>
    <row r="63" spans="3:4" ht="12" customHeight="1">
      <c r="C63" s="3"/>
      <c r="D63" s="3"/>
    </row>
    <row r="64" spans="3:4" ht="12" customHeight="1">
      <c r="C64" s="3"/>
      <c r="D64" s="3"/>
    </row>
    <row r="65" spans="3:4" ht="12" customHeight="1">
      <c r="C65" s="3"/>
      <c r="D65" s="3"/>
    </row>
    <row r="66" spans="3:4" ht="12" customHeight="1">
      <c r="C66" s="3"/>
      <c r="D66" s="3"/>
    </row>
    <row r="67" spans="3:4" ht="12" customHeight="1">
      <c r="C67" s="3"/>
      <c r="D67" s="3"/>
    </row>
    <row r="68" spans="3:4" ht="12" customHeight="1">
      <c r="C68" s="3"/>
      <c r="D68" s="3"/>
    </row>
    <row r="69" spans="3:4" ht="12" customHeight="1">
      <c r="C69" s="3"/>
      <c r="D69" s="3"/>
    </row>
    <row r="70" spans="3:4" ht="12" customHeight="1">
      <c r="C70" s="3"/>
      <c r="D70" s="3"/>
    </row>
    <row r="71" spans="3:4" ht="12" customHeight="1">
      <c r="C71" s="3"/>
      <c r="D71" s="3"/>
    </row>
    <row r="72" spans="3:4" ht="12" customHeight="1">
      <c r="C72" s="3"/>
      <c r="D72" s="3"/>
    </row>
    <row r="73" spans="3:4" ht="12" customHeight="1">
      <c r="C73" s="3"/>
      <c r="D73" s="3"/>
    </row>
    <row r="74" spans="3:4" ht="12" customHeight="1">
      <c r="C74" s="3"/>
      <c r="D74" s="3"/>
    </row>
    <row r="75" spans="3:4" ht="12" customHeight="1">
      <c r="C75" s="3"/>
      <c r="D75" s="3"/>
    </row>
    <row r="76" spans="3:4" ht="12" customHeight="1">
      <c r="C76" s="3"/>
      <c r="D76" s="3"/>
    </row>
    <row r="77" spans="3:4" ht="12" customHeight="1">
      <c r="C77" s="3"/>
      <c r="D77" s="3"/>
    </row>
    <row r="78" spans="3:4" ht="12" customHeight="1">
      <c r="C78" s="3"/>
      <c r="D78" s="3"/>
    </row>
    <row r="79" spans="3:4" ht="12" customHeight="1">
      <c r="C79" s="3"/>
      <c r="D79" s="3"/>
    </row>
    <row r="80" spans="3:4" ht="12" customHeight="1">
      <c r="C80" s="3"/>
      <c r="D80" s="3"/>
    </row>
    <row r="81" spans="3:4" ht="12" customHeight="1">
      <c r="C81" s="3"/>
      <c r="D81" s="3"/>
    </row>
    <row r="82" spans="3:4" ht="12" customHeight="1">
      <c r="C82" s="3"/>
      <c r="D82" s="3"/>
    </row>
    <row r="83" spans="3:4" ht="12" customHeight="1">
      <c r="C83" s="3"/>
      <c r="D83" s="3"/>
    </row>
    <row r="84" spans="3:4" ht="12" customHeight="1">
      <c r="C84" s="3"/>
      <c r="D84" s="3"/>
    </row>
    <row r="85" spans="3:4" ht="12" customHeight="1">
      <c r="C85" s="3"/>
      <c r="D85" s="3"/>
    </row>
    <row r="86" spans="3:4" ht="12" customHeight="1">
      <c r="C86" s="3"/>
      <c r="D86" s="3"/>
    </row>
    <row r="87" spans="3:4" ht="12" customHeight="1">
      <c r="C87" s="3"/>
      <c r="D87" s="3"/>
    </row>
    <row r="88" spans="3:4" ht="12" customHeight="1">
      <c r="C88" s="3"/>
      <c r="D88" s="3"/>
    </row>
    <row r="89" spans="3:4" ht="12" customHeight="1">
      <c r="C89" s="3"/>
      <c r="D89" s="3"/>
    </row>
    <row r="90" spans="3:4" ht="12" customHeight="1">
      <c r="C90" s="3"/>
      <c r="D90" s="3"/>
    </row>
    <row r="91" spans="3:4" ht="12" customHeight="1">
      <c r="C91" s="3"/>
      <c r="D91" s="3"/>
    </row>
    <row r="92" spans="3:4" ht="12" customHeight="1">
      <c r="C92" s="3"/>
      <c r="D92" s="3"/>
    </row>
    <row r="93" spans="3:4" ht="12" customHeight="1">
      <c r="C93" s="3"/>
      <c r="D93" s="3"/>
    </row>
    <row r="94" spans="3:4" ht="12" customHeight="1">
      <c r="C94" s="3"/>
      <c r="D94" s="3"/>
    </row>
    <row r="95" spans="3:4" ht="12" customHeight="1">
      <c r="C95" s="3"/>
      <c r="D95" s="3"/>
    </row>
    <row r="96" spans="3:4" ht="12" customHeight="1">
      <c r="C96" s="3"/>
      <c r="D96" s="3"/>
    </row>
    <row r="97" spans="3:4" ht="12" customHeight="1">
      <c r="C97" s="3"/>
      <c r="D97" s="3"/>
    </row>
    <row r="98" spans="3:4" ht="12" customHeight="1">
      <c r="C98" s="3"/>
      <c r="D98" s="3"/>
    </row>
    <row r="99" spans="3:4" ht="12" customHeight="1">
      <c r="C99" s="3"/>
      <c r="D99" s="3"/>
    </row>
    <row r="100" spans="3:4" ht="12" customHeight="1">
      <c r="C100" s="3"/>
      <c r="D100" s="3"/>
    </row>
    <row r="101" spans="3:4" ht="12" customHeight="1">
      <c r="C101" s="3"/>
      <c r="D101" s="3"/>
    </row>
    <row r="102" spans="3:4" ht="12" customHeight="1">
      <c r="C102" s="3"/>
      <c r="D102" s="3"/>
    </row>
    <row r="103" spans="3:4" ht="12" customHeight="1">
      <c r="C103" s="3"/>
      <c r="D103" s="3"/>
    </row>
    <row r="104" spans="3:4" ht="12" customHeight="1">
      <c r="C104" s="3"/>
      <c r="D104" s="3"/>
    </row>
    <row r="105" spans="3:4" ht="12" customHeight="1">
      <c r="C105" s="3"/>
      <c r="D105" s="3"/>
    </row>
  </sheetData>
  <sheetProtection/>
  <mergeCells count="2">
    <mergeCell ref="B1:E1"/>
    <mergeCell ref="D9:D14"/>
  </mergeCells>
  <hyperlinks>
    <hyperlink ref="B2:C2" location="'Акт о приеме-передаче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2016-11-30T13:41:59Z</cp:lastPrinted>
  <dcterms:created xsi:type="dcterms:W3CDTF">2003-10-18T11:05:50Z</dcterms:created>
  <dcterms:modified xsi:type="dcterms:W3CDTF">2021-03-17T08:37:52Z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