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ый ордер" sheetId="1" r:id="rId1"/>
    <sheet name="Формула числа прописью" sheetId="2" state="hidden" r:id="rId2"/>
  </sheets>
  <definedNames>
    <definedName name="номер_месяца">'Платежный ордер'!$B$168</definedName>
    <definedName name="_xlnm.Print_Area" localSheetId="0">'Платежный ордер'!$C$3:$BH$100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AU14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  <comment ref="AW3" authorId="1">
      <text>
        <r>
          <rPr>
            <b/>
            <sz val="8"/>
            <rFont val="Tahoma"/>
            <family val="2"/>
          </rPr>
          <t>Постановление от 29.03.2001 № 66</t>
        </r>
      </text>
    </comment>
  </commentList>
</comments>
</file>

<file path=xl/sharedStrings.xml><?xml version="1.0" encoding="utf-8"?>
<sst xmlns="http://schemas.openxmlformats.org/spreadsheetml/2006/main" count="84" uniqueCount="77">
  <si>
    <t>Дата</t>
  </si>
  <si>
    <t>Сумма и валюта:</t>
  </si>
  <si>
    <t>Сумма цифрами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</si>
  <si>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</si>
  <si>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</si>
  <si>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</si>
  <si>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</si>
  <si>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</si>
  <si>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</si>
  <si>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</si>
  <si>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</si>
  <si>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</si>
  <si>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</si>
  <si>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</si>
  <si>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Код валюты</t>
  </si>
  <si>
    <t>Штамп банка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</si>
  <si>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</si>
  <si>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</si>
  <si>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</si>
  <si>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</si>
  <si>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</si>
  <si>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</si>
  <si>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</si>
  <si>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</si>
  <si>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</si>
  <si>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</si>
  <si>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</si>
  <si>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</si>
  <si>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</si>
  <si>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</si>
  <si>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</si>
  <si>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</si>
  <si>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</si>
  <si>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</si>
  <si>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</si>
  <si>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</si>
  <si>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</si>
  <si>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</si>
  <si>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</si>
  <si>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</si>
  <si>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</si>
  <si>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</si>
  <si>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</si>
  <si>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</si>
  <si>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</si>
  <si>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</si>
  <si>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</si>
  <si>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</si>
  <si>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</si>
  <si>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</si>
  <si>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</si>
  <si>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</si>
  <si>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</si>
  <si>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</si>
  <si>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</si>
  <si>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</si>
  <si>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</si>
  <si>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</si>
  <si>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</si>
  <si>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</si>
  <si>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Приложение 4</t>
  </si>
  <si>
    <t>0401540106</t>
  </si>
  <si>
    <t>Корреспондент 
банка-отправителя:</t>
  </si>
  <si>
    <t>Дата валютирования:</t>
  </si>
  <si>
    <t>Корреспондент 
банка-получателя:</t>
  </si>
  <si>
    <t>Подписи уполномоченных лиц банка</t>
  </si>
  <si>
    <t>Вид операции</t>
  </si>
  <si>
    <t>ПЛАТЕЖНЫЙ ОРДЕР №</t>
  </si>
  <si>
    <t>Плательщик:</t>
  </si>
  <si>
    <t>Форма действует с 21.11.2014 года</t>
  </si>
  <si>
    <t>к Инструкции</t>
  </si>
  <si>
    <t>о банковском переводе</t>
  </si>
  <si>
    <t>Курс
валюты</t>
  </si>
  <si>
    <t>Дебет счета</t>
  </si>
  <si>
    <t>Кредит счета</t>
  </si>
  <si>
    <t>Эквивалент в белорусских рублях</t>
  </si>
  <si>
    <t>Сумма перевода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</si>
</sst>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6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/>
    </xf>
    <xf numFmtId="49" fontId="3" fillId="33" borderId="22" xfId="0" applyNumberFormat="1" applyFont="1" applyFill="1" applyBorder="1" applyAlignment="1" applyProtection="1">
      <alignment horizontal="left" vertical="top" wrapText="1"/>
      <protection/>
    </xf>
    <xf numFmtId="49" fontId="3" fillId="33" borderId="19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0" fontId="4" fillId="33" borderId="26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22" xfId="0" applyNumberFormat="1" applyFont="1" applyFill="1" applyBorder="1" applyAlignment="1" applyProtection="1">
      <alignment horizontal="left" vertical="top"/>
      <protection/>
    </xf>
    <xf numFmtId="49" fontId="3" fillId="33" borderId="19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59" width="1.75390625" style="6" customWidth="1"/>
    <col min="60" max="60" width="0.875" style="6" customWidth="1"/>
    <col min="61" max="16384" width="1.75390625" style="6" customWidth="1"/>
  </cols>
  <sheetData>
    <row r="1" spans="2:61" ht="19.5" customHeight="1" thickBot="1">
      <c r="B1" s="115" t="s">
        <v>69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61"/>
      <c r="X3" s="62"/>
      <c r="Y3" s="62"/>
      <c r="Z3" s="62"/>
      <c r="AA3" s="62"/>
      <c r="AB3" s="62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126" t="s">
        <v>60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5"/>
    </row>
    <row r="4" spans="2:61" ht="7.5" customHeight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6" t="s">
        <v>70</v>
      </c>
      <c r="BI4" s="5"/>
    </row>
    <row r="5" spans="2:61" ht="7.5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7" t="s">
        <v>71</v>
      </c>
      <c r="BI5" s="5"/>
    </row>
    <row r="6" spans="2:61" ht="7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</row>
    <row r="7" spans="2:61" ht="7.5" customHeight="1">
      <c r="B7" s="4"/>
      <c r="C7" s="116" t="s">
        <v>67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4"/>
      <c r="AF7" s="120" t="s">
        <v>0</v>
      </c>
      <c r="AG7" s="121"/>
      <c r="AH7" s="121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5" t="s">
        <v>61</v>
      </c>
      <c r="BC7" s="125"/>
      <c r="BD7" s="125"/>
      <c r="BE7" s="125"/>
      <c r="BF7" s="125"/>
      <c r="BG7" s="125"/>
      <c r="BH7" s="125"/>
      <c r="BI7" s="5"/>
    </row>
    <row r="8" spans="2:61" ht="7.5" customHeight="1">
      <c r="B8" s="4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  <c r="AF8" s="122"/>
      <c r="AG8" s="123"/>
      <c r="AH8" s="123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5"/>
      <c r="BC8" s="125"/>
      <c r="BD8" s="125"/>
      <c r="BE8" s="125"/>
      <c r="BF8" s="125"/>
      <c r="BG8" s="125"/>
      <c r="BH8" s="125"/>
      <c r="BI8" s="5"/>
    </row>
    <row r="9" spans="2:61" ht="7.5" customHeight="1">
      <c r="B9" s="4"/>
      <c r="C9" s="129" t="s">
        <v>1</v>
      </c>
      <c r="D9" s="130"/>
      <c r="E9" s="130"/>
      <c r="F9" s="130"/>
      <c r="G9" s="130"/>
      <c r="H9" s="130"/>
      <c r="I9" s="130"/>
      <c r="J9" s="130"/>
      <c r="K9" s="133" t="str">
        <f>'Формула числа прописью'!B2</f>
        <v>Ноль белорусских рублей 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4"/>
      <c r="BI9" s="5"/>
    </row>
    <row r="10" spans="2:61" ht="7.5" customHeight="1">
      <c r="B10" s="4"/>
      <c r="C10" s="131"/>
      <c r="D10" s="132"/>
      <c r="E10" s="132"/>
      <c r="F10" s="132"/>
      <c r="G10" s="132"/>
      <c r="H10" s="132"/>
      <c r="I10" s="132"/>
      <c r="J10" s="132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6"/>
      <c r="BI10" s="5"/>
    </row>
    <row r="11" spans="2:61" ht="7.5" customHeight="1">
      <c r="B11" s="4"/>
      <c r="C11" s="19"/>
      <c r="D11" s="15"/>
      <c r="E11" s="15"/>
      <c r="F11" s="15"/>
      <c r="G11" s="15"/>
      <c r="H11" s="15"/>
      <c r="I11" s="15"/>
      <c r="J11" s="1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5"/>
    </row>
    <row r="12" spans="2:61" ht="7.5" customHeight="1">
      <c r="B12" s="4"/>
      <c r="C12" s="19"/>
      <c r="D12" s="15"/>
      <c r="E12" s="15"/>
      <c r="F12" s="15"/>
      <c r="G12" s="15"/>
      <c r="H12" s="15"/>
      <c r="I12" s="15"/>
      <c r="J12" s="1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6"/>
      <c r="BI12" s="5"/>
    </row>
    <row r="13" spans="2:61" ht="7.5" customHeight="1">
      <c r="B13" s="4"/>
      <c r="C13" s="19"/>
      <c r="D13" s="15"/>
      <c r="E13" s="15"/>
      <c r="F13" s="15"/>
      <c r="G13" s="15"/>
      <c r="H13" s="15"/>
      <c r="I13" s="15"/>
      <c r="J13" s="1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6"/>
      <c r="BI13" s="5"/>
    </row>
    <row r="14" spans="2:61" ht="7.5" customHeight="1">
      <c r="B14" s="4"/>
      <c r="C14" s="93" t="s">
        <v>72</v>
      </c>
      <c r="D14" s="94"/>
      <c r="E14" s="94"/>
      <c r="F14" s="95"/>
      <c r="G14" s="147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93" t="s">
        <v>14</v>
      </c>
      <c r="U14" s="94"/>
      <c r="V14" s="94"/>
      <c r="W14" s="95"/>
      <c r="X14" s="70"/>
      <c r="Y14" s="71"/>
      <c r="Z14" s="71"/>
      <c r="AA14" s="72"/>
      <c r="AB14" s="93" t="s">
        <v>2</v>
      </c>
      <c r="AC14" s="94"/>
      <c r="AD14" s="94"/>
      <c r="AE14" s="94"/>
      <c r="AF14" s="95"/>
      <c r="AG14" s="76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6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8"/>
      <c r="BI14" s="5"/>
    </row>
    <row r="15" spans="2:61" ht="7.5" customHeight="1">
      <c r="B15" s="4"/>
      <c r="C15" s="96"/>
      <c r="D15" s="97"/>
      <c r="E15" s="97"/>
      <c r="F15" s="98"/>
      <c r="G15" s="150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T15" s="96"/>
      <c r="U15" s="97"/>
      <c r="V15" s="97"/>
      <c r="W15" s="98"/>
      <c r="X15" s="137"/>
      <c r="Y15" s="138"/>
      <c r="Z15" s="138"/>
      <c r="AA15" s="139"/>
      <c r="AB15" s="96"/>
      <c r="AC15" s="97"/>
      <c r="AD15" s="97"/>
      <c r="AE15" s="97"/>
      <c r="AF15" s="98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79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1"/>
      <c r="BI15" s="5"/>
    </row>
    <row r="16" spans="2:61" ht="7.5" customHeight="1">
      <c r="B16" s="4"/>
      <c r="C16" s="99"/>
      <c r="D16" s="100"/>
      <c r="E16" s="100"/>
      <c r="F16" s="101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5"/>
      <c r="T16" s="99"/>
      <c r="U16" s="100"/>
      <c r="V16" s="100"/>
      <c r="W16" s="101"/>
      <c r="X16" s="73"/>
      <c r="Y16" s="74"/>
      <c r="Z16" s="74"/>
      <c r="AA16" s="75"/>
      <c r="AB16" s="99"/>
      <c r="AC16" s="100"/>
      <c r="AD16" s="100"/>
      <c r="AE16" s="100"/>
      <c r="AF16" s="101"/>
      <c r="AG16" s="82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82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4"/>
      <c r="BI16" s="5"/>
    </row>
    <row r="17" spans="2:61" ht="7.5" customHeight="1">
      <c r="B17" s="4"/>
      <c r="C17" s="129" t="s">
        <v>68</v>
      </c>
      <c r="D17" s="130"/>
      <c r="E17" s="130"/>
      <c r="F17" s="130"/>
      <c r="G17" s="130"/>
      <c r="H17" s="130"/>
      <c r="I17" s="130"/>
      <c r="J17" s="25"/>
      <c r="K17" s="25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90"/>
      <c r="BI17" s="5"/>
    </row>
    <row r="18" spans="2:61" ht="7.5" customHeight="1">
      <c r="B18" s="4"/>
      <c r="C18" s="131"/>
      <c r="D18" s="132"/>
      <c r="E18" s="132"/>
      <c r="F18" s="132"/>
      <c r="G18" s="132"/>
      <c r="H18" s="132"/>
      <c r="I18" s="132"/>
      <c r="J18" s="18"/>
      <c r="K18" s="1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2"/>
      <c r="BI18" s="5"/>
    </row>
    <row r="19" spans="2:61" ht="7.5" customHeight="1">
      <c r="B19" s="4"/>
      <c r="C19" s="19"/>
      <c r="D19" s="15"/>
      <c r="E19" s="15"/>
      <c r="F19" s="15"/>
      <c r="G19" s="15"/>
      <c r="H19" s="15"/>
      <c r="I19" s="15"/>
      <c r="J19" s="18"/>
      <c r="K19" s="1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  <c r="BI19" s="5"/>
    </row>
    <row r="20" spans="2:61" ht="7.5" customHeight="1">
      <c r="B20" s="4"/>
      <c r="C20" s="19"/>
      <c r="D20" s="15"/>
      <c r="E20" s="15"/>
      <c r="F20" s="15"/>
      <c r="G20" s="15"/>
      <c r="H20" s="15"/>
      <c r="I20" s="15"/>
      <c r="J20" s="18"/>
      <c r="K20" s="1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2"/>
      <c r="BI20" s="5"/>
    </row>
    <row r="21" spans="2:61" ht="7.5" customHeight="1">
      <c r="B21" s="4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18"/>
      <c r="AK21" s="18"/>
      <c r="AL21" s="16"/>
      <c r="AM21" s="16"/>
      <c r="AN21" s="16"/>
      <c r="AO21" s="16"/>
      <c r="AP21" s="58"/>
      <c r="AQ21" s="93" t="s">
        <v>3</v>
      </c>
      <c r="AR21" s="94"/>
      <c r="AS21" s="94"/>
      <c r="AT21" s="95"/>
      <c r="AU21" s="102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4"/>
      <c r="BI21" s="5"/>
    </row>
    <row r="22" spans="2:61" ht="7.5" customHeight="1">
      <c r="B22" s="4"/>
      <c r="C22" s="1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8"/>
      <c r="AI22" s="18"/>
      <c r="AJ22" s="18"/>
      <c r="AK22" s="18"/>
      <c r="AL22" s="16"/>
      <c r="AM22" s="16"/>
      <c r="AN22" s="16"/>
      <c r="AO22" s="16"/>
      <c r="AP22" s="58"/>
      <c r="AQ22" s="96"/>
      <c r="AR22" s="97"/>
      <c r="AS22" s="97"/>
      <c r="AT22" s="98"/>
      <c r="AU22" s="105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7"/>
      <c r="BI22" s="5"/>
    </row>
    <row r="23" spans="2:61" ht="7.5" customHeight="1">
      <c r="B23" s="4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3"/>
      <c r="AJ23" s="23"/>
      <c r="AK23" s="23"/>
      <c r="AL23" s="17"/>
      <c r="AM23" s="17"/>
      <c r="AN23" s="17"/>
      <c r="AO23" s="17"/>
      <c r="AP23" s="59"/>
      <c r="AQ23" s="99"/>
      <c r="AR23" s="100"/>
      <c r="AS23" s="100"/>
      <c r="AT23" s="101"/>
      <c r="AU23" s="108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5"/>
    </row>
    <row r="24" spans="2:61" ht="7.5" customHeight="1">
      <c r="B24" s="4"/>
      <c r="C24" s="129" t="s">
        <v>4</v>
      </c>
      <c r="D24" s="130"/>
      <c r="E24" s="130"/>
      <c r="F24" s="130"/>
      <c r="G24" s="130"/>
      <c r="H24" s="130"/>
      <c r="I24" s="130"/>
      <c r="J24" s="130"/>
      <c r="K24" s="130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0"/>
      <c r="BI24" s="5"/>
    </row>
    <row r="25" spans="2:61" ht="7.5" customHeight="1"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0"/>
      <c r="BI25" s="5"/>
    </row>
    <row r="26" spans="2:61" ht="7.5" customHeight="1">
      <c r="B26" s="4"/>
      <c r="C26" s="19"/>
      <c r="D26" s="15"/>
      <c r="E26" s="15"/>
      <c r="F26" s="15"/>
      <c r="G26" s="15"/>
      <c r="H26" s="15"/>
      <c r="I26" s="15"/>
      <c r="J26" s="15"/>
      <c r="K26" s="15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3" t="s">
        <v>5</v>
      </c>
      <c r="AR26" s="94"/>
      <c r="AS26" s="94"/>
      <c r="AT26" s="95"/>
      <c r="AU26" s="102"/>
      <c r="AV26" s="103"/>
      <c r="AW26" s="103"/>
      <c r="AX26" s="103"/>
      <c r="AY26" s="103"/>
      <c r="AZ26" s="103"/>
      <c r="BA26" s="103"/>
      <c r="BB26" s="103"/>
      <c r="BC26" s="103"/>
      <c r="BD26" s="104"/>
      <c r="BE26" s="70"/>
      <c r="BF26" s="71"/>
      <c r="BG26" s="71"/>
      <c r="BH26" s="72"/>
      <c r="BI26" s="5"/>
    </row>
    <row r="27" spans="2:61" ht="7.5" customHeight="1">
      <c r="B27" s="4"/>
      <c r="C27" s="19"/>
      <c r="D27" s="15"/>
      <c r="E27" s="15"/>
      <c r="F27" s="15"/>
      <c r="G27" s="15"/>
      <c r="H27" s="15"/>
      <c r="I27" s="15"/>
      <c r="J27" s="15"/>
      <c r="K27" s="15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6"/>
      <c r="AR27" s="97"/>
      <c r="AS27" s="97"/>
      <c r="AT27" s="98"/>
      <c r="AU27" s="105"/>
      <c r="AV27" s="106"/>
      <c r="AW27" s="106"/>
      <c r="AX27" s="106"/>
      <c r="AY27" s="106"/>
      <c r="AZ27" s="106"/>
      <c r="BA27" s="106"/>
      <c r="BB27" s="106"/>
      <c r="BC27" s="106"/>
      <c r="BD27" s="107"/>
      <c r="BE27" s="137"/>
      <c r="BF27" s="138"/>
      <c r="BG27" s="138"/>
      <c r="BH27" s="139"/>
      <c r="BI27" s="5"/>
    </row>
    <row r="28" spans="2:61" ht="7.5" customHeight="1">
      <c r="B28" s="4"/>
      <c r="C28" s="21"/>
      <c r="D28" s="22"/>
      <c r="E28" s="22"/>
      <c r="F28" s="22"/>
      <c r="G28" s="22"/>
      <c r="H28" s="22"/>
      <c r="I28" s="22"/>
      <c r="J28" s="22"/>
      <c r="K28" s="22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99"/>
      <c r="AR28" s="100"/>
      <c r="AS28" s="100"/>
      <c r="AT28" s="101"/>
      <c r="AU28" s="108"/>
      <c r="AV28" s="109"/>
      <c r="AW28" s="109"/>
      <c r="AX28" s="109"/>
      <c r="AY28" s="109"/>
      <c r="AZ28" s="109"/>
      <c r="BA28" s="109"/>
      <c r="BB28" s="109"/>
      <c r="BC28" s="109"/>
      <c r="BD28" s="110"/>
      <c r="BE28" s="73"/>
      <c r="BF28" s="74"/>
      <c r="BG28" s="74"/>
      <c r="BH28" s="75"/>
      <c r="BI28" s="5"/>
    </row>
    <row r="29" spans="2:61" ht="7.5" customHeight="1">
      <c r="B29" s="4"/>
      <c r="C29" s="85" t="s">
        <v>62</v>
      </c>
      <c r="D29" s="86"/>
      <c r="E29" s="86"/>
      <c r="F29" s="86"/>
      <c r="G29" s="86"/>
      <c r="H29" s="86"/>
      <c r="I29" s="86"/>
      <c r="J29" s="86"/>
      <c r="K29" s="86"/>
      <c r="L29" s="86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0"/>
      <c r="BI29" s="5"/>
    </row>
    <row r="30" spans="2:61" ht="7.5" customHeight="1">
      <c r="B30" s="4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2"/>
      <c r="BI30" s="5"/>
    </row>
    <row r="31" spans="2:61" ht="7.5" customHeight="1">
      <c r="B31" s="4"/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2"/>
      <c r="BI31" s="5"/>
    </row>
    <row r="32" spans="2:61" ht="7.5" customHeight="1">
      <c r="B32" s="4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2"/>
      <c r="BI32" s="5"/>
    </row>
    <row r="33" spans="2:61" ht="7.5" customHeight="1">
      <c r="B33" s="4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93" t="s">
        <v>5</v>
      </c>
      <c r="Z33" s="94"/>
      <c r="AA33" s="94"/>
      <c r="AB33" s="95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Q33" s="93" t="s">
        <v>3</v>
      </c>
      <c r="AR33" s="94"/>
      <c r="AS33" s="94"/>
      <c r="AT33" s="95"/>
      <c r="AU33" s="102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4"/>
      <c r="BI33" s="5"/>
    </row>
    <row r="34" spans="2:61" ht="7.5" customHeight="1">
      <c r="B34" s="4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96"/>
      <c r="Z34" s="97"/>
      <c r="AA34" s="97"/>
      <c r="AB34" s="98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96"/>
      <c r="AR34" s="97"/>
      <c r="AS34" s="97"/>
      <c r="AT34" s="98"/>
      <c r="AU34" s="105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7"/>
      <c r="BI34" s="5"/>
    </row>
    <row r="35" spans="2:61" ht="7.5" customHeight="1">
      <c r="B35" s="4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99"/>
      <c r="Z35" s="100"/>
      <c r="AA35" s="100"/>
      <c r="AB35" s="101"/>
      <c r="AC35" s="10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99"/>
      <c r="AR35" s="100"/>
      <c r="AS35" s="100"/>
      <c r="AT35" s="101"/>
      <c r="AU35" s="108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10"/>
      <c r="BI35" s="5"/>
    </row>
    <row r="36" spans="2:61" ht="7.5" customHeight="1">
      <c r="B36" s="4"/>
      <c r="C36" s="111" t="s">
        <v>63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90"/>
      <c r="BI36" s="5"/>
    </row>
    <row r="37" spans="2:61" ht="7.5" customHeight="1">
      <c r="B37" s="4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5"/>
    </row>
    <row r="38" spans="2:61" ht="7.5" customHeight="1">
      <c r="B38" s="4"/>
      <c r="C38" s="129" t="s">
        <v>6</v>
      </c>
      <c r="D38" s="130"/>
      <c r="E38" s="130"/>
      <c r="F38" s="130"/>
      <c r="G38" s="130"/>
      <c r="H38" s="130"/>
      <c r="I38" s="130"/>
      <c r="J38" s="130"/>
      <c r="K38" s="130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20"/>
      <c r="BI38" s="5"/>
    </row>
    <row r="39" spans="2:61" ht="7.5" customHeight="1">
      <c r="B39" s="4"/>
      <c r="C39" s="131"/>
      <c r="D39" s="132"/>
      <c r="E39" s="132"/>
      <c r="F39" s="132"/>
      <c r="G39" s="132"/>
      <c r="H39" s="132"/>
      <c r="I39" s="132"/>
      <c r="J39" s="132"/>
      <c r="K39" s="132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20"/>
      <c r="BI39" s="5"/>
    </row>
    <row r="40" spans="2:61" ht="7.5" customHeight="1">
      <c r="B40" s="4"/>
      <c r="C40" s="19"/>
      <c r="D40" s="15"/>
      <c r="E40" s="15"/>
      <c r="F40" s="15"/>
      <c r="G40" s="15"/>
      <c r="H40" s="15"/>
      <c r="I40" s="15"/>
      <c r="J40" s="15"/>
      <c r="K40" s="15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3" t="s">
        <v>5</v>
      </c>
      <c r="AR40" s="94"/>
      <c r="AS40" s="94"/>
      <c r="AT40" s="95"/>
      <c r="AU40" s="102"/>
      <c r="AV40" s="103"/>
      <c r="AW40" s="103"/>
      <c r="AX40" s="103"/>
      <c r="AY40" s="103"/>
      <c r="AZ40" s="103"/>
      <c r="BA40" s="103"/>
      <c r="BB40" s="103"/>
      <c r="BC40" s="103"/>
      <c r="BD40" s="104"/>
      <c r="BE40" s="70"/>
      <c r="BF40" s="71"/>
      <c r="BG40" s="71"/>
      <c r="BH40" s="72"/>
      <c r="BI40" s="5"/>
    </row>
    <row r="41" spans="2:61" ht="7.5" customHeight="1">
      <c r="B41" s="4"/>
      <c r="C41" s="19"/>
      <c r="D41" s="15"/>
      <c r="E41" s="15"/>
      <c r="F41" s="15"/>
      <c r="G41" s="15"/>
      <c r="H41" s="15"/>
      <c r="I41" s="15"/>
      <c r="J41" s="15"/>
      <c r="K41" s="15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6"/>
      <c r="AR41" s="97"/>
      <c r="AS41" s="97"/>
      <c r="AT41" s="98"/>
      <c r="AU41" s="105"/>
      <c r="AV41" s="106"/>
      <c r="AW41" s="106"/>
      <c r="AX41" s="106"/>
      <c r="AY41" s="106"/>
      <c r="AZ41" s="106"/>
      <c r="BA41" s="106"/>
      <c r="BB41" s="106"/>
      <c r="BC41" s="106"/>
      <c r="BD41" s="107"/>
      <c r="BE41" s="137"/>
      <c r="BF41" s="138"/>
      <c r="BG41" s="138"/>
      <c r="BH41" s="139"/>
      <c r="BI41" s="5"/>
    </row>
    <row r="42" spans="2:61" ht="7.5" customHeight="1">
      <c r="B42" s="4"/>
      <c r="C42" s="21"/>
      <c r="D42" s="22"/>
      <c r="E42" s="22"/>
      <c r="F42" s="22"/>
      <c r="G42" s="22"/>
      <c r="H42" s="22"/>
      <c r="I42" s="22"/>
      <c r="J42" s="22"/>
      <c r="K42" s="22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99"/>
      <c r="AR42" s="100"/>
      <c r="AS42" s="100"/>
      <c r="AT42" s="101"/>
      <c r="AU42" s="108"/>
      <c r="AV42" s="109"/>
      <c r="AW42" s="109"/>
      <c r="AX42" s="109"/>
      <c r="AY42" s="109"/>
      <c r="AZ42" s="109"/>
      <c r="BA42" s="109"/>
      <c r="BB42" s="109"/>
      <c r="BC42" s="109"/>
      <c r="BD42" s="110"/>
      <c r="BE42" s="73"/>
      <c r="BF42" s="74"/>
      <c r="BG42" s="74"/>
      <c r="BH42" s="75"/>
      <c r="BI42" s="5"/>
    </row>
    <row r="43" spans="2:61" ht="7.5" customHeight="1">
      <c r="B43" s="4"/>
      <c r="C43" s="85" t="s">
        <v>64</v>
      </c>
      <c r="D43" s="86"/>
      <c r="E43" s="86"/>
      <c r="F43" s="86"/>
      <c r="G43" s="86"/>
      <c r="H43" s="86"/>
      <c r="I43" s="86"/>
      <c r="J43" s="86"/>
      <c r="K43" s="86"/>
      <c r="L43" s="86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90"/>
      <c r="BI43" s="5"/>
    </row>
    <row r="44" spans="2:61" ht="7.5" customHeight="1">
      <c r="B44" s="4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5"/>
    </row>
    <row r="45" spans="2:61" ht="7.5" customHeight="1">
      <c r="B45" s="4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2"/>
      <c r="BI45" s="5"/>
    </row>
    <row r="46" spans="2:61" ht="7.5" customHeight="1">
      <c r="B46" s="4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2"/>
      <c r="BI46" s="5"/>
    </row>
    <row r="47" spans="2:61" ht="7.5" customHeight="1">
      <c r="B47" s="4"/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93" t="s">
        <v>5</v>
      </c>
      <c r="Z47" s="94"/>
      <c r="AA47" s="94"/>
      <c r="AB47" s="95"/>
      <c r="AC47" s="102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  <c r="AQ47" s="93" t="s">
        <v>3</v>
      </c>
      <c r="AR47" s="94"/>
      <c r="AS47" s="94"/>
      <c r="AT47" s="95"/>
      <c r="AU47" s="102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4"/>
      <c r="BI47" s="5"/>
    </row>
    <row r="48" spans="2:61" ht="7.5" customHeight="1">
      <c r="B48" s="4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96"/>
      <c r="Z48" s="97"/>
      <c r="AA48" s="97"/>
      <c r="AB48" s="98"/>
      <c r="AC48" s="105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96"/>
      <c r="AR48" s="97"/>
      <c r="AS48" s="97"/>
      <c r="AT48" s="98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7"/>
      <c r="BI48" s="5"/>
    </row>
    <row r="49" spans="2:61" ht="7.5" customHeight="1">
      <c r="B49" s="4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99"/>
      <c r="Z49" s="100"/>
      <c r="AA49" s="100"/>
      <c r="AB49" s="101"/>
      <c r="AC49" s="108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99"/>
      <c r="AR49" s="100"/>
      <c r="AS49" s="100"/>
      <c r="AT49" s="101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10"/>
      <c r="BI49" s="5"/>
    </row>
    <row r="50" spans="2:61" ht="7.5" customHeight="1">
      <c r="B50" s="4"/>
      <c r="C50" s="129" t="s">
        <v>7</v>
      </c>
      <c r="D50" s="130"/>
      <c r="E50" s="130"/>
      <c r="F50" s="130"/>
      <c r="G50" s="130"/>
      <c r="H50" s="130"/>
      <c r="I50" s="130"/>
      <c r="J50" s="25"/>
      <c r="K50" s="25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90"/>
      <c r="BI50" s="5"/>
    </row>
    <row r="51" spans="2:61" ht="7.5" customHeight="1">
      <c r="B51" s="4"/>
      <c r="C51" s="131"/>
      <c r="D51" s="132"/>
      <c r="E51" s="132"/>
      <c r="F51" s="132"/>
      <c r="G51" s="132"/>
      <c r="H51" s="132"/>
      <c r="I51" s="132"/>
      <c r="J51" s="18"/>
      <c r="K51" s="18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2"/>
      <c r="BI51" s="5"/>
    </row>
    <row r="52" spans="2:61" ht="7.5" customHeight="1">
      <c r="B52" s="4"/>
      <c r="C52" s="19"/>
      <c r="D52" s="15"/>
      <c r="E52" s="15"/>
      <c r="F52" s="15"/>
      <c r="G52" s="15"/>
      <c r="H52" s="15"/>
      <c r="I52" s="15"/>
      <c r="J52" s="18"/>
      <c r="K52" s="18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2"/>
      <c r="BI52" s="5"/>
    </row>
    <row r="53" spans="2:61" ht="7.5" customHeight="1">
      <c r="B53" s="4"/>
      <c r="C53" s="19"/>
      <c r="D53" s="15"/>
      <c r="E53" s="15"/>
      <c r="F53" s="15"/>
      <c r="G53" s="15"/>
      <c r="H53" s="15"/>
      <c r="I53" s="15"/>
      <c r="J53" s="18"/>
      <c r="K53" s="18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2"/>
      <c r="BI53" s="5"/>
    </row>
    <row r="54" spans="2:61" ht="7.5" customHeight="1">
      <c r="B54" s="4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8"/>
      <c r="AJ54" s="18"/>
      <c r="AK54" s="18"/>
      <c r="AL54" s="16"/>
      <c r="AM54" s="16"/>
      <c r="AN54" s="16"/>
      <c r="AO54" s="16"/>
      <c r="AP54" s="58"/>
      <c r="AQ54" s="93" t="s">
        <v>3</v>
      </c>
      <c r="AR54" s="94"/>
      <c r="AS54" s="94"/>
      <c r="AT54" s="95"/>
      <c r="AU54" s="102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4"/>
      <c r="BI54" s="5"/>
    </row>
    <row r="55" spans="2:61" ht="7.5" customHeight="1">
      <c r="B55" s="4"/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8"/>
      <c r="AI55" s="18"/>
      <c r="AJ55" s="18"/>
      <c r="AK55" s="18"/>
      <c r="AL55" s="16"/>
      <c r="AM55" s="16"/>
      <c r="AN55" s="16"/>
      <c r="AO55" s="16"/>
      <c r="AP55" s="58"/>
      <c r="AQ55" s="96"/>
      <c r="AR55" s="97"/>
      <c r="AS55" s="97"/>
      <c r="AT55" s="98"/>
      <c r="AU55" s="105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5"/>
    </row>
    <row r="56" spans="2:61" ht="7.5" customHeight="1">
      <c r="B56" s="4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3"/>
      <c r="AJ56" s="23"/>
      <c r="AK56" s="23"/>
      <c r="AL56" s="17"/>
      <c r="AM56" s="17"/>
      <c r="AN56" s="17"/>
      <c r="AO56" s="17"/>
      <c r="AP56" s="59"/>
      <c r="AQ56" s="99"/>
      <c r="AR56" s="100"/>
      <c r="AS56" s="100"/>
      <c r="AT56" s="101"/>
      <c r="AU56" s="108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10"/>
      <c r="BI56" s="5"/>
    </row>
    <row r="57" spans="2:61" ht="7.5" customHeight="1">
      <c r="B57" s="4"/>
      <c r="C57" s="129" t="s">
        <v>8</v>
      </c>
      <c r="D57" s="130"/>
      <c r="E57" s="130"/>
      <c r="F57" s="130"/>
      <c r="G57" s="130"/>
      <c r="H57" s="130"/>
      <c r="I57" s="130"/>
      <c r="J57" s="130"/>
      <c r="K57" s="130"/>
      <c r="L57" s="130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90"/>
      <c r="BI57" s="5"/>
    </row>
    <row r="58" spans="2:61" ht="7.5" customHeight="1">
      <c r="B58" s="4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2"/>
      <c r="BI58" s="5"/>
    </row>
    <row r="59" spans="2:61" ht="7.5" customHeight="1">
      <c r="B59" s="4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2"/>
      <c r="BI59" s="5"/>
    </row>
    <row r="60" spans="2:61" ht="7.5" customHeight="1">
      <c r="B60" s="4"/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2"/>
      <c r="BI60" s="5"/>
    </row>
    <row r="61" spans="2:61" ht="7.5" customHeight="1">
      <c r="B61" s="4"/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2"/>
      <c r="BI61" s="5"/>
    </row>
    <row r="62" spans="2:61" ht="7.5" customHeight="1">
      <c r="B62" s="4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2"/>
      <c r="BI62" s="5"/>
    </row>
    <row r="63" spans="2:61" ht="7.5" customHeight="1">
      <c r="B63" s="4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2"/>
      <c r="BI63" s="5"/>
    </row>
    <row r="64" spans="2:61" ht="7.5" customHeight="1">
      <c r="B64" s="4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2"/>
      <c r="BI64" s="5"/>
    </row>
    <row r="65" spans="2:61" ht="7.5" customHeight="1">
      <c r="B65" s="4"/>
      <c r="C65" s="19"/>
      <c r="D65" s="15"/>
      <c r="E65" s="15"/>
      <c r="F65" s="15"/>
      <c r="G65" s="15"/>
      <c r="H65" s="15"/>
      <c r="I65" s="15"/>
      <c r="J65" s="15"/>
      <c r="K65" s="15"/>
      <c r="L65" s="15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2"/>
      <c r="BI65" s="5"/>
    </row>
    <row r="66" spans="2:61" ht="7.5" customHeight="1">
      <c r="B66" s="4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8"/>
      <c r="BI66" s="5"/>
    </row>
    <row r="67" spans="2:61" ht="7.5" customHeight="1">
      <c r="B67" s="4"/>
      <c r="C67" s="68" t="s">
        <v>9</v>
      </c>
      <c r="D67" s="68"/>
      <c r="E67" s="68"/>
      <c r="F67" s="68"/>
      <c r="G67" s="68"/>
      <c r="H67" s="68"/>
      <c r="I67" s="68"/>
      <c r="J67" s="68"/>
      <c r="K67" s="68"/>
      <c r="L67" s="68"/>
      <c r="M67" s="68" t="s">
        <v>10</v>
      </c>
      <c r="N67" s="68"/>
      <c r="O67" s="68"/>
      <c r="P67" s="68"/>
      <c r="Q67" s="68"/>
      <c r="R67" s="68"/>
      <c r="S67" s="68"/>
      <c r="T67" s="68"/>
      <c r="U67" s="68"/>
      <c r="V67" s="68"/>
      <c r="W67" s="68" t="s">
        <v>11</v>
      </c>
      <c r="X67" s="68"/>
      <c r="Y67" s="68"/>
      <c r="Z67" s="68"/>
      <c r="AA67" s="68"/>
      <c r="AB67" s="68"/>
      <c r="AC67" s="68"/>
      <c r="AD67" s="68"/>
      <c r="AE67" s="68"/>
      <c r="AF67" s="68"/>
      <c r="AG67" s="68" t="s">
        <v>12</v>
      </c>
      <c r="AH67" s="68"/>
      <c r="AI67" s="68"/>
      <c r="AJ67" s="68"/>
      <c r="AK67" s="68"/>
      <c r="AL67" s="68"/>
      <c r="AM67" s="68"/>
      <c r="AN67" s="68"/>
      <c r="AO67" s="68"/>
      <c r="AP67" s="68"/>
      <c r="AQ67" s="68" t="s">
        <v>13</v>
      </c>
      <c r="AR67" s="68"/>
      <c r="AS67" s="68"/>
      <c r="AT67" s="68"/>
      <c r="AU67" s="68"/>
      <c r="AV67" s="68"/>
      <c r="AW67" s="68"/>
      <c r="AX67" s="68"/>
      <c r="AY67" s="68" t="s">
        <v>66</v>
      </c>
      <c r="AZ67" s="68"/>
      <c r="BA67" s="68"/>
      <c r="BB67" s="68"/>
      <c r="BC67" s="68"/>
      <c r="BD67" s="68"/>
      <c r="BE67" s="68"/>
      <c r="BF67" s="68"/>
      <c r="BG67" s="68"/>
      <c r="BH67" s="68"/>
      <c r="BI67" s="5"/>
    </row>
    <row r="68" spans="2:61" ht="7.5" customHeight="1">
      <c r="B68" s="4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5"/>
    </row>
    <row r="69" spans="2:61" ht="7.5" customHeight="1">
      <c r="B69" s="4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70"/>
      <c r="AZ69" s="71"/>
      <c r="BA69" s="71"/>
      <c r="BB69" s="71"/>
      <c r="BC69" s="71"/>
      <c r="BD69" s="71"/>
      <c r="BE69" s="71"/>
      <c r="BF69" s="71"/>
      <c r="BG69" s="71"/>
      <c r="BH69" s="72"/>
      <c r="BI69" s="5"/>
    </row>
    <row r="70" spans="2:61" ht="7.5" customHeight="1">
      <c r="B70" s="4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73"/>
      <c r="AZ70" s="74"/>
      <c r="BA70" s="74"/>
      <c r="BB70" s="74"/>
      <c r="BC70" s="74"/>
      <c r="BD70" s="74"/>
      <c r="BE70" s="74"/>
      <c r="BF70" s="74"/>
      <c r="BG70" s="74"/>
      <c r="BH70" s="75"/>
      <c r="BI70" s="5"/>
    </row>
    <row r="71" spans="2:61" ht="7.5" customHeight="1">
      <c r="B71" s="4"/>
      <c r="C71" s="156" t="s">
        <v>73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 t="s">
        <v>74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40" t="s">
        <v>14</v>
      </c>
      <c r="X71" s="141"/>
      <c r="Y71" s="141"/>
      <c r="Z71" s="141"/>
      <c r="AA71" s="141"/>
      <c r="AB71" s="141"/>
      <c r="AC71" s="142"/>
      <c r="AD71" s="146" t="s">
        <v>76</v>
      </c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2"/>
      <c r="AQ71" s="140" t="s">
        <v>75</v>
      </c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2"/>
      <c r="BI71" s="5"/>
    </row>
    <row r="72" spans="2:61" ht="7.5" customHeight="1">
      <c r="B72" s="4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43"/>
      <c r="X72" s="144"/>
      <c r="Y72" s="144"/>
      <c r="Z72" s="144"/>
      <c r="AA72" s="144"/>
      <c r="AB72" s="144"/>
      <c r="AC72" s="145"/>
      <c r="AD72" s="143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5"/>
      <c r="AQ72" s="143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5"/>
      <c r="BI72" s="5"/>
    </row>
    <row r="73" spans="2:61" ht="7.5" customHeight="1">
      <c r="B73" s="4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46"/>
      <c r="X73" s="141"/>
      <c r="Y73" s="141"/>
      <c r="Z73" s="141"/>
      <c r="AA73" s="141"/>
      <c r="AB73" s="141"/>
      <c r="AC73" s="142"/>
      <c r="AD73" s="146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2"/>
      <c r="AQ73" s="146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2"/>
      <c r="BI73" s="5"/>
    </row>
    <row r="74" spans="2:61" ht="7.5" customHeight="1">
      <c r="B74" s="4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43"/>
      <c r="X74" s="144"/>
      <c r="Y74" s="144"/>
      <c r="Z74" s="144"/>
      <c r="AA74" s="144"/>
      <c r="AB74" s="144"/>
      <c r="AC74" s="145"/>
      <c r="AD74" s="143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5"/>
      <c r="AQ74" s="143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5"/>
      <c r="BI74" s="5"/>
    </row>
    <row r="75" spans="2:61" ht="7.5" customHeight="1">
      <c r="B75" s="4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46"/>
      <c r="X75" s="141"/>
      <c r="Y75" s="141"/>
      <c r="Z75" s="141"/>
      <c r="AA75" s="141"/>
      <c r="AB75" s="141"/>
      <c r="AC75" s="142"/>
      <c r="AD75" s="146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2"/>
      <c r="AQ75" s="146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2"/>
      <c r="BI75" s="5"/>
    </row>
    <row r="76" spans="2:61" ht="7.5" customHeight="1">
      <c r="B76" s="4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43"/>
      <c r="X76" s="144"/>
      <c r="Y76" s="144"/>
      <c r="Z76" s="144"/>
      <c r="AA76" s="144"/>
      <c r="AB76" s="144"/>
      <c r="AC76" s="145"/>
      <c r="AD76" s="143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5"/>
      <c r="AQ76" s="143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5"/>
      <c r="BI76" s="5"/>
    </row>
    <row r="77" spans="2:61" ht="7.5" customHeight="1">
      <c r="B77" s="4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46"/>
      <c r="X77" s="141"/>
      <c r="Y77" s="141"/>
      <c r="Z77" s="141"/>
      <c r="AA77" s="141"/>
      <c r="AB77" s="141"/>
      <c r="AC77" s="142"/>
      <c r="AD77" s="146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2"/>
      <c r="AQ77" s="146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2"/>
      <c r="BI77" s="5"/>
    </row>
    <row r="78" spans="2:61" ht="7.5" customHeight="1">
      <c r="B78" s="4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43"/>
      <c r="X78" s="144"/>
      <c r="Y78" s="144"/>
      <c r="Z78" s="144"/>
      <c r="AA78" s="144"/>
      <c r="AB78" s="144"/>
      <c r="AC78" s="145"/>
      <c r="AD78" s="143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5"/>
      <c r="AQ78" s="143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5"/>
      <c r="BI78" s="5"/>
    </row>
    <row r="79" spans="2:61" ht="7.5" customHeight="1">
      <c r="B79" s="4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5"/>
    </row>
    <row r="80" spans="2:61" ht="7.5" customHeight="1">
      <c r="B80" s="4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5"/>
    </row>
    <row r="81" spans="2:61" ht="7.5" customHeight="1">
      <c r="B81" s="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5"/>
    </row>
    <row r="82" spans="2:61" ht="7.5" customHeight="1">
      <c r="B82" s="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5"/>
    </row>
    <row r="83" spans="2:61" ht="7.5" customHeight="1">
      <c r="B83" s="4"/>
      <c r="C83" s="16" t="s">
        <v>65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6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5"/>
    </row>
    <row r="84" spans="2:61" ht="7.5" customHeight="1">
      <c r="B84" s="4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3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5"/>
    </row>
    <row r="85" spans="2:61" ht="7.5" customHeight="1">
      <c r="B85" s="4"/>
      <c r="C85" s="2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5"/>
    </row>
    <row r="86" spans="2:61" ht="7.5" customHeight="1">
      <c r="B86" s="4"/>
      <c r="C86" s="2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5"/>
    </row>
    <row r="87" spans="2:61" ht="7.5" customHeight="1">
      <c r="B87" s="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5"/>
    </row>
    <row r="88" spans="2:61" ht="7.5" customHeight="1">
      <c r="B88" s="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 t="s">
        <v>15</v>
      </c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5"/>
    </row>
    <row r="89" spans="2:61" ht="7.5" customHeight="1"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5"/>
    </row>
    <row r="90" spans="2:61" ht="7.5" customHeight="1">
      <c r="B90" s="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5"/>
    </row>
    <row r="91" spans="2:61" ht="7.5" customHeight="1">
      <c r="B91" s="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5"/>
    </row>
    <row r="92" spans="2:61" ht="7.5" customHeight="1">
      <c r="B92" s="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5"/>
    </row>
    <row r="93" spans="2:61" ht="7.5" customHeight="1">
      <c r="B93" s="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5"/>
    </row>
    <row r="94" spans="2:61" ht="7.5" customHeight="1">
      <c r="B94" s="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5"/>
    </row>
    <row r="95" spans="2:61" s="9" customFormat="1" ht="7.5" customHeight="1">
      <c r="B95" s="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8"/>
    </row>
    <row r="96" spans="2:61" s="9" customFormat="1" ht="7.5" customHeight="1">
      <c r="B96" s="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8"/>
    </row>
    <row r="97" spans="2:61" s="9" customFormat="1" ht="7.5" customHeight="1">
      <c r="B97" s="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8"/>
    </row>
    <row r="98" spans="2:61" s="9" customFormat="1" ht="7.5" customHeight="1">
      <c r="B98" s="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8"/>
    </row>
    <row r="99" spans="2:61" s="9" customFormat="1" ht="7.5" customHeight="1">
      <c r="B99" s="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8"/>
    </row>
    <row r="100" spans="2:61" s="9" customFormat="1" ht="7.5" customHeight="1">
      <c r="B100" s="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8"/>
    </row>
    <row r="101" spans="2:61" ht="7.5" customHeight="1" thickBot="1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2"/>
    </row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</sheetData>
  <sheetProtection/>
  <mergeCells count="82">
    <mergeCell ref="AQ71:BH72"/>
    <mergeCell ref="AQ73:BH74"/>
    <mergeCell ref="AQ75:BH76"/>
    <mergeCell ref="AQ77:BH78"/>
    <mergeCell ref="W75:AC76"/>
    <mergeCell ref="AD75:AP76"/>
    <mergeCell ref="W77:AC78"/>
    <mergeCell ref="AD77:AP78"/>
    <mergeCell ref="W73:AC74"/>
    <mergeCell ref="AD73:AP74"/>
    <mergeCell ref="C73:L74"/>
    <mergeCell ref="M73:V74"/>
    <mergeCell ref="C77:L78"/>
    <mergeCell ref="M77:V78"/>
    <mergeCell ref="C75:L76"/>
    <mergeCell ref="M75:V76"/>
    <mergeCell ref="W71:AC72"/>
    <mergeCell ref="AD71:AP72"/>
    <mergeCell ref="C14:F16"/>
    <mergeCell ref="G14:S16"/>
    <mergeCell ref="C71:L72"/>
    <mergeCell ref="M71:V72"/>
    <mergeCell ref="C50:I51"/>
    <mergeCell ref="C43:L46"/>
    <mergeCell ref="AC47:AP49"/>
    <mergeCell ref="C17:I18"/>
    <mergeCell ref="M43:BH46"/>
    <mergeCell ref="Y47:AB49"/>
    <mergeCell ref="AU21:BH23"/>
    <mergeCell ref="C24:K25"/>
    <mergeCell ref="L24:AP28"/>
    <mergeCell ref="AQ26:AT28"/>
    <mergeCell ref="AU26:BD28"/>
    <mergeCell ref="BE26:BH28"/>
    <mergeCell ref="T14:W16"/>
    <mergeCell ref="X14:AA16"/>
    <mergeCell ref="AQ54:AT56"/>
    <mergeCell ref="C57:L58"/>
    <mergeCell ref="L50:BH53"/>
    <mergeCell ref="AU40:BD42"/>
    <mergeCell ref="BE40:BH42"/>
    <mergeCell ref="L38:AP42"/>
    <mergeCell ref="M57:BH66"/>
    <mergeCell ref="AU54:BH56"/>
    <mergeCell ref="AG14:AT16"/>
    <mergeCell ref="N36:BH37"/>
    <mergeCell ref="AQ47:AT49"/>
    <mergeCell ref="AU47:BH49"/>
    <mergeCell ref="C9:J10"/>
    <mergeCell ref="AQ33:AT35"/>
    <mergeCell ref="C38:K39"/>
    <mergeCell ref="AQ40:AT42"/>
    <mergeCell ref="AB14:AF16"/>
    <mergeCell ref="K9:BH13"/>
    <mergeCell ref="L17:BH20"/>
    <mergeCell ref="AQ21:AT23"/>
    <mergeCell ref="C36:M37"/>
    <mergeCell ref="B1:BI1"/>
    <mergeCell ref="C7:O8"/>
    <mergeCell ref="AF7:AH8"/>
    <mergeCell ref="P7:AE8"/>
    <mergeCell ref="AI7:BA8"/>
    <mergeCell ref="BB7:BH8"/>
    <mergeCell ref="AW3:BH3"/>
    <mergeCell ref="C67:L68"/>
    <mergeCell ref="C69:L70"/>
    <mergeCell ref="M67:V68"/>
    <mergeCell ref="M69:V70"/>
    <mergeCell ref="AU14:BH16"/>
    <mergeCell ref="C29:L32"/>
    <mergeCell ref="M29:BH32"/>
    <mergeCell ref="Y33:AB35"/>
    <mergeCell ref="AC33:AP35"/>
    <mergeCell ref="AU33:BH35"/>
    <mergeCell ref="AQ67:AX68"/>
    <mergeCell ref="AQ69:AX70"/>
    <mergeCell ref="AY67:BH68"/>
    <mergeCell ref="AY69:BH70"/>
    <mergeCell ref="W67:AF68"/>
    <mergeCell ref="W69:AF70"/>
    <mergeCell ref="AG69:AP70"/>
    <mergeCell ref="AG67:AP68"/>
  </mergeCell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6" customWidth="1"/>
    <col min="2" max="2" width="9.00390625" style="26" customWidth="1"/>
    <col min="3" max="3" width="6.625" style="26" customWidth="1"/>
    <col min="4" max="4" width="13.625" style="26" customWidth="1"/>
    <col min="5" max="5" width="23.00390625" style="26" customWidth="1"/>
    <col min="6" max="6" width="9.375" style="26" customWidth="1"/>
    <col min="7" max="7" width="9.125" style="26" customWidth="1"/>
    <col min="8" max="8" width="13.25390625" style="40" customWidth="1"/>
    <col min="9" max="9" width="10.125" style="26" bestFit="1" customWidth="1"/>
    <col min="10" max="12" width="9.125" style="26" customWidth="1"/>
    <col min="13" max="13" width="15.375" style="26" bestFit="1" customWidth="1"/>
    <col min="14" max="16" width="9.125" style="26" customWidth="1"/>
    <col min="17" max="17" width="15.375" style="26" bestFit="1" customWidth="1"/>
    <col min="18" max="16384" width="9.125" style="26" customWidth="1"/>
  </cols>
  <sheetData>
    <row r="1" spans="2:8" ht="15.75">
      <c r="B1" s="27"/>
      <c r="C1" s="27"/>
      <c r="D1" s="27"/>
      <c r="E1" s="28">
        <f>'Платежный ордер'!AU14</f>
        <v>0</v>
      </c>
      <c r="H1" s="29"/>
    </row>
    <row r="2" spans="1:19" ht="15.75">
      <c r="A2" s="30" t="s">
        <v>16</v>
      </c>
      <c r="B2" s="31" t="str">
        <f>SUBSTITUTE(B4,F8,F9,1)</f>
        <v>Ноль белорусских рублей </v>
      </c>
      <c r="E2" s="32"/>
      <c r="H2" s="33"/>
      <c r="I2" s="34"/>
      <c r="J2" s="33"/>
      <c r="K2" s="33"/>
      <c r="L2" s="33"/>
      <c r="M2" s="35" t="s">
        <v>17</v>
      </c>
      <c r="N2" s="157">
        <f ca="1">TODAY()</f>
        <v>44272</v>
      </c>
      <c r="O2" s="157"/>
      <c r="P2" s="34">
        <f>DAY(N2)</f>
        <v>17</v>
      </c>
      <c r="Q2" s="36" t="str">
        <f>IF(Q3&gt;7,S2,S3)</f>
        <v>марта</v>
      </c>
      <c r="R2" s="35">
        <f>YEAR(N2)</f>
        <v>2021</v>
      </c>
      <c r="S2" s="33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0" t="s">
        <v>18</v>
      </c>
      <c r="B3" s="37" t="str">
        <f>SUBSTITUTE(B5,F8,F9,1)</f>
        <v>Ноль белорусских рублей </v>
      </c>
      <c r="H3" s="33"/>
      <c r="I3" s="33"/>
      <c r="J3" s="33"/>
      <c r="K3" s="158" t="str">
        <f>CONCATENATE(" «  ",P2,"  »  ",Q2,"  ",R2," г.")</f>
        <v> «  17  »  марта  2021 г.</v>
      </c>
      <c r="L3" s="158"/>
      <c r="M3" s="158"/>
      <c r="N3" s="38"/>
      <c r="O3" s="38"/>
      <c r="P3" s="33"/>
      <c r="Q3" s="36">
        <f>MONTH(N2)</f>
        <v>3</v>
      </c>
      <c r="R3" s="33"/>
      <c r="S3" s="33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9" t="s">
        <v>19</v>
      </c>
      <c r="B4" s="37" t="str">
        <f>CONCATENATE(A7,A8,A9,A10)</f>
        <v>ноль белорусских рублей </v>
      </c>
    </row>
    <row r="5" spans="1:10" s="37" customFormat="1" ht="12.75">
      <c r="A5" s="39" t="s">
        <v>20</v>
      </c>
      <c r="B5" s="37" t="str">
        <f>CONCATENATE(A7,A8,A9,A10,A11,B7,B8,C8)</f>
        <v>ноль белорусских рублей </v>
      </c>
      <c r="C5" s="26"/>
      <c r="D5" s="26"/>
      <c r="E5" s="26"/>
      <c r="H5" s="41"/>
      <c r="I5" s="41"/>
      <c r="J5" s="41"/>
    </row>
    <row r="6" spans="4:10" ht="12.75" customHeight="1">
      <c r="D6" s="40"/>
      <c r="H6" s="41"/>
      <c r="I6" s="41"/>
      <c r="J6" s="41"/>
    </row>
    <row r="7" spans="1:10" ht="12.75" customHeight="1">
      <c r="A7" s="42">
        <f>CONCATENATE(IF(B14=0,"",E14),IF(B15=0,"",IF(C16&lt;20,IF(C16&lt;16,IF(C16&lt;10,E15,D16),F16),E15)),IF(B16=0,"",IF(NOT(B15=1),E16,"")),F17)</f>
      </c>
      <c r="D7" s="40"/>
      <c r="F7" s="43">
        <f>CODE(B5)</f>
        <v>237</v>
      </c>
      <c r="G7" s="42"/>
      <c r="H7" s="41"/>
      <c r="I7" s="41"/>
      <c r="J7" s="41"/>
    </row>
    <row r="8" spans="1:17" ht="12.75" customHeight="1">
      <c r="A8" s="42">
        <f>CONCATENATE(IF(B18=0,"",E18),IF(B19=0,"",IF(C20&lt;20,IF(C20&lt;16,IF(C20&lt;10,E19,D20),F20),E19)),IF(B20=0,"",IF(NOT(B19=1),E20,"")),F21)</f>
      </c>
      <c r="B8" s="44"/>
      <c r="D8" s="45"/>
      <c r="F8" s="43" t="str">
        <f>CHAR(F7)</f>
        <v>н</v>
      </c>
      <c r="G8" s="42"/>
      <c r="H8" s="41"/>
      <c r="I8" s="41"/>
      <c r="J8" s="41"/>
      <c r="Q8" s="46"/>
    </row>
    <row r="9" spans="1:10" s="42" customFormat="1" ht="12.75" customHeight="1">
      <c r="A9" s="42">
        <f>CONCATENATE(IF(B22=0,"",E22),IF(B23=0,"",IF(C24&lt;20,IF(C24&lt;16,IF(C24&lt;10,E23,D24),F24),E23)),IF(B24=0,"",IF(NOT(B23=1),E24,"")),F25)</f>
      </c>
      <c r="D9" s="41"/>
      <c r="E9" s="47"/>
      <c r="F9" s="43" t="str">
        <f>PROPER(F8)</f>
        <v>Н</v>
      </c>
      <c r="H9" s="41"/>
      <c r="I9" s="41"/>
      <c r="J9" s="41"/>
    </row>
    <row r="10" spans="1:10" s="42" customFormat="1" ht="12.75" customHeight="1">
      <c r="A10" s="42" t="str">
        <f>CONCATENATE(IF(B26=0,"",E26),IF(B27=0,"",IF(C28&lt;20,IF(C28&lt;16,IF(C28&lt;10,E27,D28),F28),E27)),IF(B28=0,"",IF(NOT(B27=1),E28,"")),F29)</f>
        <v>ноль белорусских рублей </v>
      </c>
      <c r="D10" s="41"/>
      <c r="E10" s="47"/>
      <c r="H10" s="41"/>
      <c r="I10" s="41"/>
      <c r="J10" s="41"/>
    </row>
    <row r="11" spans="1:13" s="42" customFormat="1" ht="12.75">
      <c r="A11" s="48"/>
      <c r="D11" s="41"/>
      <c r="E11" s="47"/>
      <c r="M11" s="49"/>
    </row>
    <row r="12" spans="1:13" s="42" customFormat="1" ht="12.75">
      <c r="A12" s="48"/>
      <c r="E12" s="50">
        <f>TRUNC(E1)</f>
        <v>0</v>
      </c>
      <c r="F12" s="42" t="s">
        <v>21</v>
      </c>
      <c r="H12" s="41"/>
      <c r="M12" s="51"/>
    </row>
    <row r="13" spans="1:8" s="42" customFormat="1" ht="12.75">
      <c r="A13" s="52">
        <f>TRUNC(A14/10)</f>
        <v>0</v>
      </c>
      <c r="B13" s="41"/>
      <c r="H13" s="41"/>
    </row>
    <row r="14" spans="1:8" s="42" customFormat="1" ht="12.75">
      <c r="A14" s="52">
        <f>TRUNC(A15/10)</f>
        <v>0</v>
      </c>
      <c r="B14" s="41">
        <f>TRUNC(RIGHT(A14))</f>
        <v>0</v>
      </c>
      <c r="C14" s="42">
        <f>B14</f>
        <v>0</v>
      </c>
      <c r="E14" s="53" t="str">
        <f>IF(B14=1,E42,IF(B14=2,G34,IF(B14=3,G35,IF(B14=4,G36,IF(B14=5,G37,IF(B14=6,G38,IF(B14=7,G39,IF(B14=8,G40,G41))))))))</f>
        <v>девятьсот </v>
      </c>
      <c r="H14" s="41"/>
    </row>
    <row r="15" spans="1:8" s="42" customFormat="1" ht="12.75">
      <c r="A15" s="52">
        <f>TRUNC(A16/10)</f>
        <v>0</v>
      </c>
      <c r="B15" s="41">
        <f>TRUNC(RIGHT(A15))</f>
        <v>0</v>
      </c>
      <c r="C15" s="42">
        <f>IF(B15=1,"",B15)</f>
        <v>0</v>
      </c>
      <c r="E15" s="54">
        <f>IF(OR(C15=0,B15=1),"",IF(B15=2,E34,IF(B15=3,E35,IF(B15=4,E36,IF(B15=5,E37,IF(B15=6,E38,IF(B15=7,E39,IF(B15=8,E40,E41))))))))</f>
      </c>
      <c r="H15" s="41"/>
    </row>
    <row r="16" spans="1:8" s="42" customFormat="1" ht="12.75">
      <c r="A16" s="52">
        <f>TRUNC(A18/10)</f>
        <v>0</v>
      </c>
      <c r="B16" s="41">
        <f>TRUNC(RIGHT(A16))</f>
        <v>0</v>
      </c>
      <c r="C16" s="42">
        <f>IF(B15=1,B16+10,IF(B16=0,0,B16))</f>
        <v>0</v>
      </c>
      <c r="D16" s="42">
        <f>IF(AND(C16&gt;9,C16&lt;16),IF(C16=10,D33,IF(C16=11,D34,IF(C16=12,D35,IF(C16=13,D36,IF(C16=14,D37,IF(C16=15,D38,)))))),"")</f>
      </c>
      <c r="E16" s="54" t="str">
        <f>IF(B16=1,A33,IF(B16=2,A34,IF(B16=3,A35,IF(B16=4,A36,IF(B16=5,A37,IF(B16=6,A38,IF(B16=7,A39,IF(B16=8,A40,A41))))))))</f>
        <v>девять </v>
      </c>
      <c r="F16" s="42">
        <f>IF(AND(C16&gt;15,C16&lt;20),IF(C16=16,D39,IF(C16=17,D40,IF(C16=18,D41,IF(C16=19,D42,)))),"")</f>
      </c>
      <c r="H16" s="41"/>
    </row>
    <row r="17" spans="1:8" s="42" customFormat="1" ht="12.75">
      <c r="A17" s="52"/>
      <c r="B17" s="41"/>
      <c r="D17" s="41"/>
      <c r="E17" s="42">
        <f>B16+B15*10+B14*100</f>
        <v>0</v>
      </c>
      <c r="F17" s="42">
        <f>IF(E17=0,"",IF(B15=1,"миллиардов ",IF(B16=1,"милиард ",IF(OR(B16=2,B16=3,B16=4),"миллиарда ","милиардов "))))</f>
      </c>
      <c r="H17" s="41"/>
    </row>
    <row r="18" spans="1:8" s="42" customFormat="1" ht="12.75">
      <c r="A18" s="52">
        <f>TRUNC(A19/10)</f>
        <v>0</v>
      </c>
      <c r="B18" s="41">
        <f>TRUNC(RIGHT(A18))</f>
        <v>0</v>
      </c>
      <c r="C18" s="42">
        <f>B18</f>
        <v>0</v>
      </c>
      <c r="E18" s="53" t="str">
        <f>IF(B18=1,E42,IF(B18=2,G34,IF(B18=3,G35,IF(B18=4,G36,IF(B18=5,G37,IF(B18=6,G38,IF(B18=7,G39,IF(B18=8,G40,G41))))))))</f>
        <v>девятьсот </v>
      </c>
      <c r="H18" s="41"/>
    </row>
    <row r="19" spans="1:6" ht="12.75">
      <c r="A19" s="52">
        <f>TRUNC(A20/10)</f>
        <v>0</v>
      </c>
      <c r="B19" s="41">
        <f>TRUNC(RIGHT(A19))</f>
        <v>0</v>
      </c>
      <c r="C19" s="42">
        <f>IF(B19=1,"",B19)</f>
        <v>0</v>
      </c>
      <c r="D19" s="42"/>
      <c r="E19" s="54">
        <f>IF(OR(C19=0,B19=1),"",IF(B19=2,E34,IF(B19=3,E35,IF(B19=4,E36,IF(B19=5,E37,IF(B19=6,E38,IF(B19=7,E39,IF(B19=8,E40,E41))))))))</f>
      </c>
      <c r="F19" s="42"/>
    </row>
    <row r="20" spans="1:6" s="42" customFormat="1" ht="12.75">
      <c r="A20" s="52">
        <f>TRUNC(A22/10)</f>
        <v>0</v>
      </c>
      <c r="B20" s="41">
        <f>TRUNC(RIGHT(A20))</f>
        <v>0</v>
      </c>
      <c r="C20" s="42">
        <f>IF(B19=1,B20+10,IF(B20=0,0,B20))</f>
        <v>0</v>
      </c>
      <c r="D20" s="42">
        <f>IF(AND(C20&gt;9,C20&lt;16),IF(C20=10,D33,IF(C20=11,D34,IF(C20=12,D35,IF(C20=13,D36,IF(C20=14,D37,IF(C20=15,D38,)))))),"")</f>
      </c>
      <c r="E20" s="54" t="str">
        <f>IF(B20=1,A33,IF(B20=2,A34,IF(B20=3,A35,IF(B20=4,A36,IF(B20=5,A37,IF(B20=6,A38,IF(B20=7,A39,IF(B20=8,A40,A41))))))))</f>
        <v>девять </v>
      </c>
      <c r="F20" s="42">
        <f>IF(AND(C20&gt;15,C20&lt;20),IF(C20=16,D39,IF(C20=17,D40,IF(C20=18,D41,IF(C20=19,D42,)))),"")</f>
      </c>
    </row>
    <row r="21" spans="1:6" s="42" customFormat="1" ht="12.75">
      <c r="A21" s="52"/>
      <c r="B21" s="41"/>
      <c r="E21" s="42">
        <f>B20+B19*10+B18*100</f>
        <v>0</v>
      </c>
      <c r="F21" s="42">
        <f>IF(E21=0,"",IF(B19=1,"миллионов ",IF(B20=1,"миллион ",IF(OR(B20=2,B20=3,B20=4),"миллиона ","миллионов "))))</f>
      </c>
    </row>
    <row r="22" spans="1:9" s="42" customFormat="1" ht="12.75">
      <c r="A22" s="52">
        <f>TRUNC(A23/10)</f>
        <v>0</v>
      </c>
      <c r="B22" s="41">
        <f>TRUNC(RIGHT(A22))</f>
        <v>0</v>
      </c>
      <c r="C22" s="42">
        <f>B22</f>
        <v>0</v>
      </c>
      <c r="E22" s="53" t="str">
        <f>IF(B22=1,E42,IF(B22=2,G34,IF(B22=3,G35,IF(B22=4,G36,IF(B22=5,G37,IF(B22=6,G38,IF(B22=7,G39,IF(B22=8,G40,G41))))))))</f>
        <v>девятьсот </v>
      </c>
      <c r="I22" s="49"/>
    </row>
    <row r="23" spans="1:5" s="42" customFormat="1" ht="12.75">
      <c r="A23" s="52">
        <f>TRUNC(A24/10)</f>
        <v>0</v>
      </c>
      <c r="B23" s="41">
        <f>TRUNC(RIGHT(A23))</f>
        <v>0</v>
      </c>
      <c r="C23" s="42">
        <f>IF(B23=1,"",B23)</f>
        <v>0</v>
      </c>
      <c r="E23" s="54">
        <f>IF(OR(C23=0,B23=1),"",IF(B23=2,E34,IF(B23=3,E35,IF(B23=4,E36,IF(B23=5,E37,IF(B23=6,E38,IF(B23=7,E39,IF(B23=8,E40,E41))))))))</f>
      </c>
    </row>
    <row r="24" spans="1:6" s="42" customFormat="1" ht="12.75">
      <c r="A24" s="52">
        <f>TRUNC(A26/10)</f>
        <v>0</v>
      </c>
      <c r="B24" s="41">
        <f>TRUNC(RIGHT(A24))</f>
        <v>0</v>
      </c>
      <c r="C24" s="42">
        <f>IF(B23=1,B24+10,IF(B24=0,0,B24))</f>
        <v>0</v>
      </c>
      <c r="D24" s="42">
        <f>IF(AND(C24&gt;9,C24&lt;16),IF(C24=10,D33,IF(C24=11,D34,IF(C24=12,D35,IF(C24=13,D36,IF(C24=14,D37,IF(C24=15,D38,)))))),"")</f>
      </c>
      <c r="E24" s="54" t="str">
        <f>IF(B24=1,B33,IF(B24=2,B34,IF(B24=3,A35,IF(B24=4,A36,IF(B24=5,A37,IF(B24=6,A38,IF(B24=7,A39,IF(B24=8,A40,A41))))))))</f>
        <v>девять </v>
      </c>
      <c r="F24" s="42">
        <f>IF(AND(C24&gt;15,C24&lt;20),IF(C24=16,D39,IF(C24=17,D40,IF(C24=18,D41,IF(C24=19,D42,)))),"")</f>
      </c>
    </row>
    <row r="25" spans="1:6" s="42" customFormat="1" ht="12.75">
      <c r="A25" s="52"/>
      <c r="B25" s="41"/>
      <c r="E25" s="54">
        <f>B22*100+B23*10+B24</f>
        <v>0</v>
      </c>
      <c r="F25" s="42">
        <f>IF(E25=0,"",IF(B23=1,"тысяч ",IF(B24=1,"тысяча ",IF(OR(B24=2,B24=3,B24=4),"тысячи ","тысяч "))))</f>
      </c>
    </row>
    <row r="26" spans="1:5" s="42" customFormat="1" ht="12.75">
      <c r="A26" s="52">
        <f>TRUNC(A27/10)</f>
        <v>0</v>
      </c>
      <c r="B26" s="41">
        <f>TRUNC(RIGHT(A26))</f>
        <v>0</v>
      </c>
      <c r="C26" s="42">
        <f>B26</f>
        <v>0</v>
      </c>
      <c r="E26" s="53" t="str">
        <f>IF(B26=1,E42,IF(B26=2,G34,IF(B26=3,G35,IF(B26=4,G36,IF(B26=5,G37,IF(B26=6,G38,IF(B26=7,G39,IF(B26=8,G40,G41))))))))</f>
        <v>девятьсот </v>
      </c>
    </row>
    <row r="27" spans="1:7" s="42" customFormat="1" ht="12.75">
      <c r="A27" s="52">
        <f>TRUNC(A28/10)</f>
        <v>0</v>
      </c>
      <c r="B27" s="55">
        <f>TRUNC(RIGHT(A27))</f>
        <v>0</v>
      </c>
      <c r="C27" s="42">
        <f>IF(B27=1,"",B27)</f>
        <v>0</v>
      </c>
      <c r="E27" s="54">
        <f>IF(OR(C27=0,B27=1),"",IF(C27=2,E34,IF(C27=3,E35,IF(C27=4,E36,IF(C27=5,E37,IF(C27=6,E38,IF(C27=7,E39,IF(C27=8,E40,E41))))))))</f>
      </c>
      <c r="G27" s="41"/>
    </row>
    <row r="28" spans="1:7" s="42" customFormat="1" ht="12.75">
      <c r="A28" s="52">
        <f>E12</f>
        <v>0</v>
      </c>
      <c r="B28" s="41">
        <f>TRUNC(RIGHT(A28))</f>
        <v>0</v>
      </c>
      <c r="C28" s="42">
        <f>IF(B27=1,B28+10,IF(B28=0,0,B28))</f>
        <v>0</v>
      </c>
      <c r="D28" s="42">
        <f>IF(AND(C28&gt;9,C28&lt;16),IF(C28=10,D33,IF(C28=11,D34,IF(C28=12,D35,IF(C28=13,D36,IF(C28=14,D37,IF(C28=15,D38,)))))),"")</f>
      </c>
      <c r="E28" s="54" t="str">
        <f>IF(B28=1,A33,IF(B28=2,A34,IF(B28=3,A35,IF(B28=4,A36,IF(B28=5,A37,IF(B28=6,A38,IF(B28=7,A39,IF(B28=8,A40,A41))))))))</f>
        <v>девять </v>
      </c>
      <c r="F28" s="42">
        <f>IF(AND(C28&gt;15,C28&lt;20),IF(C28=16,D39,IF(C28=17,D40,IF(C28=18,D41,IF(C28=19,D42,)))),"")</f>
      </c>
      <c r="G28" s="41"/>
    </row>
    <row r="29" spans="1:7" s="42" customFormat="1" ht="12.75">
      <c r="A29" s="48"/>
      <c r="B29" s="55"/>
      <c r="C29" s="41"/>
      <c r="E29" s="54">
        <f>B26*100+B27*10+B28</f>
        <v>0</v>
      </c>
      <c r="F29" s="42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41"/>
    </row>
    <row r="30" spans="1:8" s="42" customFormat="1" ht="12.75">
      <c r="A30" s="56">
        <f>ROUND(100*(E1-E12),0)</f>
        <v>0</v>
      </c>
      <c r="C30" s="41">
        <f>TRUNC(A30/10)</f>
        <v>0</v>
      </c>
      <c r="E30" s="54">
        <f>IF(OR(C30=1,C30=0),"",IF(C30=2,E34,IF(C30=3,E35,IF(C30=4,E36,IF(C30=5,E37,IF(C30=6,E38,IF(C30=7,E39,IF(C30=8,E40,E41))))))))</f>
      </c>
      <c r="H30" s="41"/>
    </row>
    <row r="31" spans="3:8" s="42" customFormat="1" ht="12.75">
      <c r="C31" s="41">
        <f>TRUNC(A30-C30*10)</f>
        <v>0</v>
      </c>
      <c r="E31" s="54" t="str">
        <f>IF(C31=1,B33,IF(C31=2,B34,IF(C31=3,A35,IF(C31=4,A36,IF(C31=5,A37,IF(C31=6,A38,IF(C31=7,A39,IF(C31=8,A40,A41))))))))</f>
        <v>девять </v>
      </c>
      <c r="H31" s="41"/>
    </row>
    <row r="32" s="42" customFormat="1" ht="12.75">
      <c r="H32" s="41"/>
    </row>
    <row r="33" spans="1:8" s="42" customFormat="1" ht="12.75">
      <c r="A33" s="42" t="s">
        <v>22</v>
      </c>
      <c r="B33" s="42" t="s">
        <v>23</v>
      </c>
      <c r="D33" s="42" t="s">
        <v>24</v>
      </c>
      <c r="H33" s="41"/>
    </row>
    <row r="34" spans="1:7" s="42" customFormat="1" ht="12.75">
      <c r="A34" s="42" t="s">
        <v>25</v>
      </c>
      <c r="B34" s="42" t="s">
        <v>26</v>
      </c>
      <c r="D34" s="42" t="s">
        <v>27</v>
      </c>
      <c r="E34" s="42" t="s">
        <v>28</v>
      </c>
      <c r="G34" s="42" t="s">
        <v>29</v>
      </c>
    </row>
    <row r="35" spans="1:7" s="42" customFormat="1" ht="12.75">
      <c r="A35" s="42" t="s">
        <v>30</v>
      </c>
      <c r="D35" s="42" t="s">
        <v>31</v>
      </c>
      <c r="E35" s="42" t="s">
        <v>32</v>
      </c>
      <c r="G35" s="42" t="s">
        <v>33</v>
      </c>
    </row>
    <row r="36" spans="1:7" s="42" customFormat="1" ht="12.75">
      <c r="A36" s="42" t="s">
        <v>34</v>
      </c>
      <c r="D36" s="42" t="s">
        <v>35</v>
      </c>
      <c r="E36" s="42" t="s">
        <v>36</v>
      </c>
      <c r="G36" s="42" t="s">
        <v>37</v>
      </c>
    </row>
    <row r="37" spans="1:7" s="42" customFormat="1" ht="12.75">
      <c r="A37" s="42" t="s">
        <v>38</v>
      </c>
      <c r="D37" s="42" t="s">
        <v>39</v>
      </c>
      <c r="E37" s="42" t="s">
        <v>40</v>
      </c>
      <c r="G37" s="42" t="s">
        <v>41</v>
      </c>
    </row>
    <row r="38" spans="1:7" s="42" customFormat="1" ht="12.75">
      <c r="A38" s="42" t="s">
        <v>42</v>
      </c>
      <c r="D38" s="42" t="s">
        <v>43</v>
      </c>
      <c r="E38" s="42" t="s">
        <v>44</v>
      </c>
      <c r="G38" s="42" t="s">
        <v>45</v>
      </c>
    </row>
    <row r="39" spans="1:7" s="42" customFormat="1" ht="12.75">
      <c r="A39" s="42" t="s">
        <v>46</v>
      </c>
      <c r="D39" s="42" t="s">
        <v>47</v>
      </c>
      <c r="E39" s="42" t="s">
        <v>48</v>
      </c>
      <c r="G39" s="42" t="s">
        <v>49</v>
      </c>
    </row>
    <row r="40" spans="1:7" s="42" customFormat="1" ht="12.75">
      <c r="A40" s="57" t="s">
        <v>50</v>
      </c>
      <c r="D40" s="42" t="s">
        <v>51</v>
      </c>
      <c r="E40" s="42" t="s">
        <v>52</v>
      </c>
      <c r="G40" s="42" t="s">
        <v>53</v>
      </c>
    </row>
    <row r="41" spans="1:7" s="42" customFormat="1" ht="12.75">
      <c r="A41" s="42" t="s">
        <v>54</v>
      </c>
      <c r="D41" s="42" t="s">
        <v>55</v>
      </c>
      <c r="E41" s="42" t="s">
        <v>56</v>
      </c>
      <c r="G41" s="42" t="s">
        <v>57</v>
      </c>
    </row>
    <row r="42" spans="4:8" s="42" customFormat="1" ht="12.75">
      <c r="D42" s="42" t="s">
        <v>58</v>
      </c>
      <c r="E42" s="42" t="s">
        <v>59</v>
      </c>
      <c r="H42" s="41"/>
    </row>
    <row r="43" s="42" customFormat="1" ht="12.75">
      <c r="H43" s="41"/>
    </row>
    <row r="44" s="42" customFormat="1" ht="12.75">
      <c r="H44" s="41"/>
    </row>
    <row r="45" s="42" customFormat="1" ht="12.75">
      <c r="H45" s="41"/>
    </row>
    <row r="46" s="42" customFormat="1" ht="12.75">
      <c r="H46" s="41"/>
    </row>
    <row r="47" s="42" customFormat="1" ht="12.75">
      <c r="H47" s="41"/>
    </row>
    <row r="48" s="42" customFormat="1" ht="12.75">
      <c r="H48" s="41"/>
    </row>
    <row r="96" spans="1:4" ht="12.75">
      <c r="A96" s="159"/>
      <c r="B96" s="159"/>
      <c r="C96" s="159"/>
      <c r="D96" s="159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2014-12-11T09:08:19Z</cp:lastPrinted>
  <dcterms:created xsi:type="dcterms:W3CDTF">2003-10-18T11:05:50Z</dcterms:created>
  <dcterms:modified xsi:type="dcterms:W3CDTF">2021-03-17T08:53:38Z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