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828" activeTab="0"/>
  </bookViews>
  <sheets>
    <sheet name="12-т" sheetId="1" r:id="rId1"/>
    <sheet name="12-т (пред.год)" sheetId="2" r:id="rId2"/>
    <sheet name="Указания" sheetId="3" r:id="rId3"/>
    <sheet name="Приложение" sheetId="4" r:id="rId4"/>
  </sheets>
  <definedNames>
    <definedName name="CA0_УКА__1_ГЛ_1_1_П_1_1" localSheetId="3">'Приложение'!$C$19</definedName>
    <definedName name="CA0_УКА__1_ГЛ_1_1_П_1_1" localSheetId="2">'Указания'!$C$19</definedName>
    <definedName name="CA0_УКА__1_ГЛ_1_1_П_1_1_ПП_1_1_1" localSheetId="3">'Приложение'!$C$20</definedName>
    <definedName name="CA0_УКА__1_ГЛ_1_1_П_1_1_ПП_1_1_1" localSheetId="2">'Указания'!$C$20</definedName>
    <definedName name="CA0_УКА__1_ГЛ_1_1_П_1_1_ПП_1_1_1_ПП_1_1_" localSheetId="3">'Приложение'!#REF!</definedName>
    <definedName name="CA0_УКА__1_ГЛ_1_1_П_1_1_ПП_1_1_1_ПП_1_1_" localSheetId="2">'Указания'!#REF!</definedName>
    <definedName name="CA0_УКА__1_ГЛ_1_1_П_1_1_ПП_1_2_4" localSheetId="3">'Приложение'!#REF!</definedName>
    <definedName name="CA0_УКА__1_ГЛ_1_1_П_1_1_ПП_1_2_4" localSheetId="2">'Указания'!#REF!</definedName>
    <definedName name="CA0_УКА__1_ГЛ_1_1_П_1_1_ПП_1_2_4_ПП_1_2_" localSheetId="3">'Приложение'!#REF!</definedName>
    <definedName name="CA0_УКА__1_ГЛ_1_1_П_1_1_ПП_1_2_4_ПП_1_2_" localSheetId="2">'Указания'!#REF!</definedName>
    <definedName name="CA0_УКА__1_ГЛ_1_1_П_2_2" localSheetId="3">'Приложение'!#REF!</definedName>
    <definedName name="CA0_УКА__1_ГЛ_1_1_П_2_2" localSheetId="2">'Указания'!#REF!</definedName>
    <definedName name="CA0_УКА__1_ГЛ_1_1_П_3_3" localSheetId="3">'Приложение'!#REF!</definedName>
    <definedName name="CA0_УКА__1_ГЛ_1_1_П_3_3" localSheetId="2">'Указания'!#REF!</definedName>
    <definedName name="CA0_УКА__1_ГЛ_1_1_П_4_4" localSheetId="3">'Приложение'!#REF!</definedName>
    <definedName name="CA0_УКА__1_ГЛ_1_1_П_4_4" localSheetId="2">'Указания'!$C$66</definedName>
    <definedName name="CA0_УКА__1_ГЛ_1_1_П_5_5" localSheetId="3">'Приложение'!#REF!</definedName>
    <definedName name="CA0_УКА__1_ГЛ_1_1_П_5_5" localSheetId="2">'Указания'!$C$75</definedName>
    <definedName name="CA0_УКА__1_ГЛ_1_1_П_6_6" localSheetId="3">'Приложение'!#REF!</definedName>
    <definedName name="CA0_УКА__1_ГЛ_1_1_П_6_6" localSheetId="2">'Указания'!$C$79</definedName>
    <definedName name="CA0_УКА__1_ГЛ_2_2" localSheetId="3">'Приложение'!#REF!</definedName>
    <definedName name="CA0_УКА__1_ГЛ_2_2" localSheetId="2">'Указания'!#REF!</definedName>
    <definedName name="CA0_УКА__1_ГЛ_2_2_П_10_10" localSheetId="3">'Приложение'!#REF!</definedName>
    <definedName name="CA0_УКА__1_ГЛ_2_2_П_10_10" localSheetId="2">'Указания'!$C$94</definedName>
    <definedName name="CA0_УКА__1_ГЛ_2_2_П_11_11" localSheetId="3">'Приложение'!#REF!</definedName>
    <definedName name="CA0_УКА__1_ГЛ_2_2_П_11_11" localSheetId="2">'Указания'!#REF!</definedName>
    <definedName name="CA0_УКА__1_ГЛ_2_2_П_7_7" localSheetId="3">'Приложение'!#REF!</definedName>
    <definedName name="CA0_УКА__1_ГЛ_2_2_П_7_7" localSheetId="2">'Указания'!#REF!</definedName>
    <definedName name="CA0_УКА__1_ГЛ_2_2_П_8_8" localSheetId="3">'Приложение'!#REF!</definedName>
    <definedName name="CA0_УКА__1_ГЛ_2_2_П_8_8" localSheetId="2">'Указания'!#REF!</definedName>
    <definedName name="CA0_УКА__1_ГЛ_2_2_П_9_9" localSheetId="3">'Приложение'!#REF!</definedName>
    <definedName name="CA0_УКА__1_ГЛ_2_2_П_9_9" localSheetId="2">'Указания'!$C$88</definedName>
    <definedName name="CA0_УКА__1_ГЛ_3_3" localSheetId="3">'Приложение'!#REF!</definedName>
    <definedName name="CA0_УКА__1_ГЛ_3_3" localSheetId="2">'Указания'!#REF!</definedName>
    <definedName name="CA0_УКА__1_ГЛ_3_3_П_12_12" localSheetId="3">'Приложение'!#REF!</definedName>
    <definedName name="CA0_УКА__1_ГЛ_3_3_П_12_12" localSheetId="2">'Указания'!#REF!</definedName>
    <definedName name="CA0_УКА__1_ГЛ_3_3_П_13_13" localSheetId="3">'Приложение'!#REF!</definedName>
    <definedName name="CA0_УКА__1_ГЛ_3_3_П_13_13" localSheetId="2">'Указания'!#REF!</definedName>
    <definedName name="CA0_УКА__1_ГЛ_3_3_П_14_14" localSheetId="3">'Приложение'!#REF!</definedName>
    <definedName name="CA0_УКА__1_ГЛ_3_3_П_14_14" localSheetId="2">'Указания'!$C$105</definedName>
    <definedName name="CA0_УКА__1_ГЛ_3_3_П_15_15" localSheetId="3">'Приложение'!#REF!</definedName>
    <definedName name="CA0_УКА__1_ГЛ_3_3_П_15_15" localSheetId="2">'Указания'!#REF!</definedName>
    <definedName name="CA0_УКА__1_ГЛ_3_3_П_16_16" localSheetId="3">'Приложение'!#REF!</definedName>
    <definedName name="CA0_УКА__1_ГЛ_3_3_П_16_16" localSheetId="2">'Указания'!#REF!</definedName>
    <definedName name="CA0_УКА__1_ГЛ_4_4" localSheetId="3">'Приложение'!#REF!</definedName>
    <definedName name="CA0_УКА__1_ГЛ_4_4" localSheetId="2">'Указания'!$C$162</definedName>
    <definedName name="CA0_УКА__1_ГЛ_4_4_П_17_17" localSheetId="3">'Приложение'!#REF!</definedName>
    <definedName name="CA0_УКА__1_ГЛ_4_4_П_17_17" localSheetId="2">'Указания'!$C$166</definedName>
    <definedName name="CA0_УКА__1_ГЛ_4_4_П_18_18" localSheetId="3">'Приложение'!#REF!</definedName>
    <definedName name="CA0_УКА__1_ГЛ_4_4_П_18_18" localSheetId="2">'Указания'!#REF!</definedName>
    <definedName name="CA0_УКА__1_ГЛ_4_4_П_19_19" localSheetId="3">'Приложение'!#REF!</definedName>
    <definedName name="CA0_УКА__1_ГЛ_4_4_П_19_19" localSheetId="2">'Указания'!#REF!</definedName>
    <definedName name="CA0_УКА__1_ГЛ_5_5" localSheetId="3">'Приложение'!#REF!</definedName>
    <definedName name="CA0_УКА__1_ГЛ_5_5" localSheetId="2">'Указания'!#REF!</definedName>
    <definedName name="CA0_УКА__1_ГЛ_5_5_П_20_20" localSheetId="3">'Приложение'!#REF!</definedName>
    <definedName name="CA0_УКА__1_ГЛ_5_5_П_20_20" localSheetId="2">'Указания'!#REF!</definedName>
    <definedName name="CA0_УКА__1_ГЛ_5_5_П_21_21" localSheetId="3">'Приложение'!#REF!</definedName>
    <definedName name="CA0_УКА__1_ГЛ_5_5_П_21_21" localSheetId="2">'Указания'!#REF!</definedName>
    <definedName name="CA0_УКА__1_ГЛ_5_5_П_22_22" localSheetId="3">'Приложение'!#REF!</definedName>
    <definedName name="CA0_УКА__1_ГЛ_5_5_П_22_22" localSheetId="2">'Указания'!#REF!</definedName>
    <definedName name="CA0_УКА__1_ГЛ_5_5_П_23_23" localSheetId="3">'Приложение'!#REF!</definedName>
    <definedName name="CA0_УКА__1_ГЛ_5_5_П_23_23" localSheetId="2">'Указания'!#REF!</definedName>
    <definedName name="CA0_УКА__1_ГЛ_5_5_П_24_24" localSheetId="3">'Приложение'!#REF!</definedName>
    <definedName name="CA0_УКА__1_ГЛ_5_5_П_24_24" localSheetId="2">'Указания'!#REF!</definedName>
    <definedName name="CA0_УКА__1_ГЛ_6_6" localSheetId="3">'Приложение'!#REF!</definedName>
    <definedName name="CA0_УКА__1_ГЛ_6_6" localSheetId="2">'Указания'!#REF!</definedName>
    <definedName name="CA0_УКА__1_ГЛ_6_6_П_25_25" localSheetId="3">'Приложение'!#REF!</definedName>
    <definedName name="CA0_УКА__1_ГЛ_6_6_П_25_25" localSheetId="2">'Указания'!#REF!</definedName>
    <definedName name="CA0_УКА__1_ГЛ_6_6_П_26_26" localSheetId="3">'Приложение'!#REF!</definedName>
    <definedName name="CA0_УКА__1_ГЛ_6_6_П_26_26" localSheetId="2">'Указания'!#REF!</definedName>
    <definedName name="CA0_УКА__1_ГЛ_7_7" localSheetId="3">'Приложение'!#REF!</definedName>
    <definedName name="CA0_УКА__1_ГЛ_7_7" localSheetId="2">'Указания'!#REF!</definedName>
    <definedName name="CA0_УКА__1_ГЛ_7_7_П_27_27" localSheetId="3">'Приложение'!#REF!</definedName>
    <definedName name="CA0_УКА__1_ГЛ_7_7_П_27_27" localSheetId="2">'Указания'!#REF!</definedName>
    <definedName name="CA0_УКА__1_ГЛ_7_7_П_28_28" localSheetId="3">'Приложение'!#REF!</definedName>
    <definedName name="CA0_УКА__1_ГЛ_7_7_П_28_28" localSheetId="2">'Указания'!#REF!</definedName>
    <definedName name="CA0_УКА__1_ГЛ_7_7_П_29_29" localSheetId="3">'Приложение'!#REF!</definedName>
    <definedName name="CA0_УКА__1_ГЛ_7_7_П_29_29" localSheetId="2">'Указания'!#REF!</definedName>
    <definedName name="_xlnm.Print_Area" localSheetId="0">'12-т'!$C$4:$BB$270</definedName>
    <definedName name="_xlnm.Print_Area" localSheetId="1">'12-т (пред.год)'!$C$4:$BB$271</definedName>
    <definedName name="_xlnm.Print_Area" localSheetId="3">'Приложение'!$C$4:$E$64</definedName>
    <definedName name="_xlnm.Print_Area" localSheetId="2">'Указания'!$C$4:$C$171</definedName>
  </definedNames>
  <calcPr fullCalcOnLoad="1"/>
</workbook>
</file>

<file path=xl/comments1.xml><?xml version="1.0" encoding="utf-8"?>
<comments xmlns="http://schemas.openxmlformats.org/spreadsheetml/2006/main">
  <authors>
    <author>kozel</author>
    <author>shimanovich</author>
    <author>SH</author>
  </authors>
  <commentList>
    <comment ref="AA24" authorId="0">
      <text>
        <r>
          <rPr>
            <sz val="8"/>
            <rFont val="Tahoma"/>
            <family val="2"/>
          </rPr>
          <t>Выберите из раскрывающегося списка название месяца</t>
        </r>
        <r>
          <rPr>
            <sz val="8"/>
            <rFont val="Tahoma"/>
            <family val="0"/>
          </rPr>
          <t xml:space="preserve">
</t>
        </r>
      </text>
    </comment>
    <comment ref="Z65" authorId="1">
      <text>
        <r>
          <rPr>
            <b/>
            <sz val="8"/>
            <rFont val="Tahoma"/>
            <family val="2"/>
          </rPr>
          <t>по строке 01</t>
        </r>
        <r>
          <rPr>
            <sz val="8"/>
            <rFont val="Tahoma"/>
            <family val="2"/>
          </rPr>
          <t xml:space="preserve">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находящиеся в отпусках без сохранения заработной платы, кроме находящихся в отпусках, предоставляемых по инициативе нанимателя, и другие (подпункт 10.1 пункта 10 Указаний по труду).
Лица, принятые на работу на условиях неполного рабочего времени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отражаются пропорционально отработанному времени согласно подпункту 10.4 пункта 10 Указаний по труду.
Лица, переведенные на работу на условиях с неполным рабочим временем по инициативе нанимателя, в среднесписочной численности работников отражаются как целые единицы (подпункт 10.5 пункта 10 Указаний по труду);</t>
        </r>
      </text>
    </comment>
    <comment ref="Z67" authorId="1">
      <text>
        <r>
          <rPr>
            <b/>
            <sz val="8"/>
            <rFont val="Tahoma"/>
            <family val="2"/>
          </rPr>
          <t>по строке 02</t>
        </r>
        <r>
          <rPr>
            <sz val="8"/>
            <rFont val="Tahoma"/>
            <family val="2"/>
          </rPr>
          <t xml:space="preserve"> отражается фонд заработной платы, начисленный работникам списочного и несписочного состава и внешним совместителям (пункты 58–66 Указаний по труду).
Начисленные и зарезервированные в соответствии с законодательством Республики Беларусь суммы премий отражаются по строке 02 по мере их фактической выплаты.
Суммы, начисленные за трудовые и социальные отпуска, включаются в фонд заработной платы отчетного месяца только в сумме, приходящейся на дни отпуска отчетного месяца. Суммы, причитающиеся за дни отпуска в следующем месяце, включаются в фонд заработной платы следующего месяца;</t>
        </r>
      </text>
    </comment>
    <comment ref="Z75" authorId="1">
      <text>
        <r>
          <rPr>
            <b/>
            <sz val="8"/>
            <rFont val="Tahoma"/>
            <family val="2"/>
          </rPr>
          <t>по строке 06</t>
        </r>
        <r>
          <rPr>
            <sz val="8"/>
            <rFont val="Tahoma"/>
            <family val="2"/>
          </rPr>
          <t xml:space="preserve"> отражаются данные обо всех фактически отработанных работниками человеко-часах, включая сверхурочные и отработанные в государственные праздники, праздничные (нерабочие) и выходные (по графику) дни, включая часы работы в служебных командировках (кроме человеко-часов, отработанных внешними совместителями и гражданами, выполнявшими работу по гражданско-правовым договорам).
По строке 06 также отражаются человеко-часы, отработанные работниками, состоящими в списочном составе юридического лица как по основному трудовому договору, так и по договору на выполнение работ по совместительству или гражданско-правовому договору в этом же юридическом лице;</t>
        </r>
      </text>
    </comment>
    <comment ref="Z78" authorId="1">
      <text>
        <r>
          <rPr>
            <b/>
            <sz val="8"/>
            <rFont val="Tahoma"/>
            <family val="2"/>
          </rPr>
          <t xml:space="preserve">по строке 07 </t>
        </r>
        <r>
          <rPr>
            <sz val="8"/>
            <rFont val="Tahoma"/>
            <family val="2"/>
          </rPr>
          <t>отражаются данные о размере тарифной ставки I разряда, фактически сложившемся в организации для всего персонала. При наличии в организации нескольких тарифных ставок I разряда отражается средневзвешенный размер тарифной ставки I разряда по организации в целом. Для исчисления средневзвешенного размера тарифной ставки I разряда используется среднесписочная численность работников.
Например, среднесписочная численность работников в организации за отчетный период составила 570 человек, в том числе для 400 человек тарифная ставка I разряда установлена в размере 100 000 рублей, для 100 человек – 90 000 рублей, для 70 человек – 80 000 рублей. Средневзвешенный размер тарифной ставки I разряда, установленный для всего персонала, составит 95 789 рублей:
(100 000 руб. х 400 чел. + 90 000 руб. х 100 чел. + 80 000 руб. х 70 чел.) : 570 чел. = 95 789 руб.</t>
        </r>
      </text>
    </comment>
    <comment ref="AA115" authorId="1">
      <text>
        <r>
          <rPr>
            <b/>
            <sz val="8"/>
            <rFont val="Tahoma"/>
            <family val="2"/>
          </rPr>
          <t>в графе 1</t>
        </r>
        <r>
          <rPr>
            <sz val="8"/>
            <rFont val="Tahoma"/>
            <family val="2"/>
          </rPr>
          <t xml:space="preserve"> отражается списочная численность работников в среднем за последний месяц отчетного периода (среднемесячная численность), которая исчисляется путем суммирования численности работников списочного состава за каждый календарный день последнего месяца отчетного периода, включая государственные праздники, праздничные (нерабочие) и выходные дни, и деления полученной суммы на число календарных дней в месяце. В списочную численность работников в среднем за период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внешние совместители и граждане, выполнявшие работу по гражданско-правовым договорам;</t>
        </r>
      </text>
    </comment>
    <comment ref="AG115" authorId="1">
      <text>
        <r>
          <rPr>
            <b/>
            <sz val="8"/>
            <rFont val="Tahoma"/>
            <family val="2"/>
          </rPr>
          <t xml:space="preserve"> в графе 2</t>
        </r>
        <r>
          <rPr>
            <sz val="8"/>
            <rFont val="Tahoma"/>
            <family val="2"/>
          </rPr>
          <t xml:space="preserve"> отражается списочная численность работников в среднем за отчетный период, которая определяется путем суммирования среднемесячной численности работников за все месяцы, истекшие за отчетный период, и деления полученной суммы на число месяцев в отчетном периоде (пункт 9 Указаний по труду);</t>
        </r>
      </text>
    </comment>
    <comment ref="AM115" authorId="1">
      <text>
        <r>
          <rPr>
            <b/>
            <sz val="8"/>
            <rFont val="Tahoma"/>
            <family val="2"/>
          </rPr>
          <t>в графах 3 и 4</t>
        </r>
        <r>
          <rPr>
            <sz val="8"/>
            <rFont val="Tahoma"/>
            <family val="2"/>
          </rPr>
          <t xml:space="preserve"> отражается средняя численность граждан, выполнявших работу по гражданско-правовым договорам, которая определяется исходя из учета этих лиц за каждый календарный день как целых единиц в течение всего срока действия этого договора (пункт 12 Указаний по труду). Не отражаются в графах 3 и 4 данные о работниках списочного состава, заключивших гражданско-правовые договоры с этой же организацией;</t>
        </r>
      </text>
    </comment>
    <comment ref="AU115" authorId="1">
      <text>
        <r>
          <rPr>
            <b/>
            <sz val="8"/>
            <rFont val="Tahoma"/>
            <family val="2"/>
          </rPr>
          <t>в графах 5 и 6</t>
        </r>
        <r>
          <rPr>
            <sz val="8"/>
            <rFont val="Tahoma"/>
            <family val="2"/>
          </rPr>
          <t xml:space="preserve"> отражается средняя численность внешних совместителей, которая исчисляется пропорционально отработанному времени (пункт 11 Указаний по труду). Работник, оформленный в пределах одной организации (включая структурные подразделения) как внутренний совместитель или получающий в одной организации заработную плату на основе более одной тарифной ставки, не включается в среднюю численность внешних совместителей;</t>
        </r>
      </text>
    </comment>
    <comment ref="U116" authorId="1">
      <text>
        <r>
          <rPr>
            <sz val="8"/>
            <rFont val="Tahoma"/>
            <family val="2"/>
          </rPr>
          <t xml:space="preserve">данные, указанные </t>
        </r>
        <r>
          <rPr>
            <b/>
            <sz val="8"/>
            <rFont val="Tahoma"/>
            <family val="2"/>
          </rPr>
          <t>по строке 20</t>
        </r>
        <r>
          <rPr>
            <sz val="8"/>
            <rFont val="Tahoma"/>
            <family val="2"/>
          </rPr>
          <t>, распределяются по структурным подразделениям организации по свободным строкам, относящимся к строке 21, и отражаются в целом по подразделениям:
находящимся на территории каждого города областного подчинения;
находящимся на территории каждого района.
В графе Б по свободным строкам, относящимся к строке 21, указывается название каждого населенного пункта (района области, города областного подчинения), на территории которого находится структурное подразделение, в графе В – его десятизначный код по Общегосударственному классификатору Республики Беларусь ОКРБ 003-94 «Система обозначений объектов административно-территориального деления и населенных пунктов», утвержденному постановлением Комитета по стандартизации, метрологии и сертификации при Совете Министров Республики Беларусь от 28 февраля 1994 г. № 2 «Об утверждении, введении в действие, изменении, исключении из числа действующих стандартов, руководящих документов, общегосударственных классификаторов Республики Беларусь» (при представлении отчета на бумажном носителе данная графа организацией не заполняется).
Сумма данных по свободным строкам, относящимся к строке 21, должна быть равна данным по строке 20 в соответствующих графах.
Данные по структурным подразделениям, представляющим отдельный отчет, в разделе II не отражаются.
Если организация не имеет структурных подразделений, то в разделе II данные отражаются по строке 20 и одной строке 21, при этом данные по строке 21 должны быть равны данным по строке 20 в соответствующих графах.</t>
        </r>
      </text>
    </comment>
    <comment ref="AE144" authorId="1">
      <text>
        <r>
          <rPr>
            <b/>
            <sz val="8"/>
            <rFont val="Tahoma"/>
            <family val="2"/>
          </rPr>
          <t>По строкам с 100 по 105</t>
        </r>
        <r>
          <rPr>
            <sz val="8"/>
            <rFont val="Tahoma"/>
            <family val="2"/>
          </rPr>
          <t xml:space="preserve"> не отражаются данные о целодневных и внутрисменных простоях.</t>
        </r>
      </text>
    </comment>
    <comment ref="AE152" authorId="1">
      <text>
        <r>
          <rPr>
            <b/>
            <sz val="8"/>
            <rFont val="Tahoma"/>
            <family val="2"/>
          </rPr>
          <t xml:space="preserve">По строке 110 </t>
        </r>
        <r>
          <rPr>
            <sz val="8"/>
            <rFont val="Tahoma"/>
            <family val="2"/>
          </rPr>
          <t>отражается численность работников, с которыми в отчетном периоде заключен трудовой договор (контракт) и прием на работу которых оформлен приказом (распоряжением) нанимателя.</t>
        </r>
      </text>
    </comment>
    <comment ref="AE153" authorId="1">
      <text>
        <r>
          <rPr>
            <b/>
            <sz val="8"/>
            <rFont val="Tahoma"/>
            <family val="2"/>
          </rPr>
          <t>По строке 111</t>
        </r>
        <r>
          <rPr>
            <sz val="8"/>
            <rFont val="Tahoma"/>
            <family val="2"/>
          </rPr>
          <t xml:space="preserve"> 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
Не отражаются по строке 111 в числе принятых на дополнительно введенные рабочие места данные о работниках:
переведенных на эти места из других подразделений организации;
принятых на сезонные рабочие места, которые существовали и в прошлом сезоне, или на работы, выполняемые ежегодно в какой-либо определенный период в силу экономических или иных причин;
принятых на рабочие места, если соответствующие штатные единицы были исключены из штатного расписания и введены снова в течение двух лет;
принятых на вакантные рабочие места после увольнения (перевода, перемещения) работников, ранее принятых на эти дополнительно введенные рабочие места;
принятых на работу на срок до двух месяцев (временные работники);
принятых (переведенных) в связи с реорганизацией юридического лица, а также принятых (переведенных) при передаче оборудования, помещений и тому подобного от одной организации в другую;
принятых на работу, которая в последние шесть месяцев до заключения трудового договора (контракта) выполнялась в этой организации физическим лицом по гражданско-правовому договору;
принятых по направлению органов по труду, занятости и социальной защите на рабочие места, созданные для трудоустройства безработных для приобретения опыта практической работы по полученной профессии, специальности (направлению специальности, специализации), квалификации;
принятых на работу на дополнительно введенные штатные единицы по определенным профессиям (должностям), если в данном структурном подразделении уже имеются вакансии по этим профессиям (должностям) (до момента заполнения этих вакансий). Например, в организации имелось 5 вакансий полеводов, в мае дополнительно было введено еще две штатные единицы полеводов, на которые было принято на работу два полевода. Прием данных работников не будет отражаться по строке 111, то есть в числе принятых на дополнительно введенные рабочие места. В июне на имеющиеся вакансии было принято еще 4 полевода, следовательно, по строке 111 должен быть отражен 1 человек.</t>
        </r>
      </text>
    </comment>
    <comment ref="AE155" authorId="1">
      <text>
        <r>
          <rPr>
            <b/>
            <sz val="8"/>
            <rFont val="Tahoma"/>
            <family val="2"/>
          </rPr>
          <t>По строке 112</t>
        </r>
        <r>
          <rPr>
            <sz val="8"/>
            <rFont val="Tahoma"/>
            <family val="2"/>
          </rPr>
          <t xml:space="preserve"> отражается численность уволенных из организации работников независимо от оснований прекращения трудового договора (контракта), увольнение или перевод которых оформлен приказом (распоряжением).</t>
        </r>
      </text>
    </comment>
    <comment ref="AE158" authorId="1">
      <text>
        <r>
          <rPr>
            <b/>
            <sz val="8"/>
            <rFont val="Tahoma"/>
            <family val="2"/>
          </rPr>
          <t>По строке 114</t>
        </r>
        <r>
          <rPr>
            <sz val="8"/>
            <rFont val="Tahoma"/>
            <family val="2"/>
          </rPr>
          <t xml:space="preserve"> отражается численность работников, уволенных за прогул и другие нарушения трудовой дисциплины (прогул (в том числе отсутствие на работе более трех часов в течение рабочего дня) без уважительных причин; 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средств или токсических веществ в рабочее время или по месту работы; 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и другое).</t>
        </r>
      </text>
    </comment>
    <comment ref="Q174" authorId="1">
      <text>
        <r>
          <rPr>
            <b/>
            <sz val="8"/>
            <rFont val="Tahoma"/>
            <family val="2"/>
          </rPr>
          <t>По строке 120</t>
        </r>
        <r>
          <rPr>
            <sz val="8"/>
            <rFont val="Tahoma"/>
            <family val="2"/>
          </rPr>
          <t xml:space="preserve"> отражаются данные о педагогических работниках (кроме профессорско-преподавательского состава) всех учреждений образования, иных организаций, которым в соответствии с законодательством Республики Беларусь предоставлено право осуществлять образовательную деятельность.</t>
        </r>
      </text>
    </comment>
    <comment ref="Q176" authorId="1">
      <text>
        <r>
          <rPr>
            <b/>
            <sz val="8"/>
            <rFont val="Tahoma"/>
            <family val="2"/>
          </rPr>
          <t>Строку 121</t>
        </r>
        <r>
          <rPr>
            <sz val="8"/>
            <rFont val="Tahoma"/>
            <family val="2"/>
          </rPr>
          <t xml:space="preserve"> заполняют учреждения общего среднего образования, иные учреждения образования, реализующие образовательные программы общего среднего образования; строку 122 – учреждения высшего образования, дополнительного образования взрослых (академия последипломного образования, институт повышения квалификации и переподготовки, институт развития образования).</t>
        </r>
      </text>
    </comment>
    <comment ref="Q179" authorId="1">
      <text>
        <r>
          <rPr>
            <b/>
            <sz val="8"/>
            <rFont val="Tahoma"/>
            <family val="2"/>
          </rPr>
          <t xml:space="preserve">По строке 123 </t>
        </r>
        <r>
          <rPr>
            <sz val="8"/>
            <rFont val="Tahoma"/>
            <family val="2"/>
          </rPr>
          <t>отражаются данные о врачах всех специальностей.</t>
        </r>
      </text>
    </comment>
    <comment ref="Q181" authorId="1">
      <text>
        <r>
          <rPr>
            <b/>
            <sz val="8"/>
            <rFont val="Tahoma"/>
            <family val="2"/>
          </rPr>
          <t>По строке 124</t>
        </r>
        <r>
          <rPr>
            <sz val="8"/>
            <rFont val="Tahoma"/>
            <family val="2"/>
          </rPr>
          <t xml:space="preserve"> отражаются данные о медицинских работниках, имеющих среднее специальное медицинское (фармацевтическое) образование (медицинские сестры, фельдшеры, фельдшеры зубные, зубные техники, акушерки, лаборанты и другие).</t>
        </r>
      </text>
    </comment>
    <comment ref="Q201" authorId="1">
      <text>
        <r>
          <rPr>
            <b/>
            <sz val="8"/>
            <rFont val="Tahoma"/>
            <family val="2"/>
          </rPr>
          <t>Сумма данных по строке 131</t>
        </r>
        <r>
          <rPr>
            <sz val="8"/>
            <rFont val="Tahoma"/>
            <family val="2"/>
          </rPr>
          <t xml:space="preserve"> должна быть равна данным по строке 130 во всех графах.
Данные по строке 130 в графах с 1 по 4 должны быть равны данным по строке 01 в графах с 1 по 4 таблицы 1 раздела I соответственно.
Данные по строке 130 в графах с 5 по 8 должны быть равны данным по строке 02 за минусом данных по строке 04 в графах с 1 по 4 раздела I соответственно.
Данные по строке 130 в графах с 9 по 14 должны быть равны данным по строке 20 в графах с 1 по 6 таблицы 3 раздела II соответственно.</t>
        </r>
      </text>
    </comment>
    <comment ref="AE159" authorId="1">
      <text>
        <r>
          <rPr>
            <b/>
            <sz val="8"/>
            <rFont val="Tahoma"/>
            <family val="2"/>
          </rPr>
          <t>По строке 115</t>
        </r>
        <r>
          <rPr>
            <sz val="8"/>
            <rFont val="Tahoma"/>
            <family val="2"/>
          </rPr>
          <t xml:space="preserve"> отражается численность уволенных (переведенных, перемещенных) работников из числа ранее принятых в отчетном периоде на дополнительно введенные рабочие места в результате реконструкции, расширения производства, увеличения сменности (то есть данные о которых в отчетном периоде были отражены по строке 111 в графе 2) в случае исключения из штатного расписания соответствующих штатных единиц.
Если работник был уволен (переведен, перемещен) в одном месяце отчетного периода, а штатная единица (доля штатной единицы), на которую он был принят, исключена из штатного расписания в другом месяце отчетного периода, то данные об этом работнике отражаются по строке 115 только в графе 2 за тот отчетный период, в котором штатная единица (доля штатной единицы) была исключена из штатного расписания.
В случае если работник, принятый на дополнительно введенное рабочее место в отчетном периоде, был уволен (переведен, перемещен), но соответствующая штатная единица не исключалась из штатного расписания, то по строке 115 данные не отражаются.</t>
        </r>
      </text>
    </comment>
    <comment ref="AN4" authorId="1">
      <text>
        <r>
          <rPr>
            <b/>
            <sz val="8"/>
            <rFont val="Tahoma"/>
            <family val="0"/>
          </rPr>
          <t>с изменениями, внесенными постановлениями Нац. стат. комитета РБ от 14.02.2014 № 17, 01.07.2014 № 77, 28.07.2014 № 114, 30.11.2015 № 201, 18.03.2016 № 12, 13.06.2016 № 57, 21.03.2017 № 14, 07.04.2017 № 16, 12.06.2017 № 45, 23.02.2018 № 13, 20.07.2018 № 66, 27.09.2019 № 96, 20.01.2020 № 2, 10.07.2020 № 60, 18.12.2020 № 119</t>
        </r>
      </text>
    </comment>
    <comment ref="AE154" authorId="1">
      <text>
        <r>
          <rPr>
            <b/>
            <sz val="8"/>
            <rFont val="Tahoma"/>
            <family val="2"/>
          </rPr>
          <t>По строке 116 в графе 2</t>
        </r>
        <r>
          <rPr>
            <sz val="8"/>
            <rFont val="Tahoma"/>
            <family val="2"/>
          </rPr>
          <t xml:space="preserve"> отражается численность работников, принятых на высокопроизводительные рабочие места из числа принятых в отчетном периоде на дополнительно введенные рабочие места в результате реконструкции, расширения производства, увеличения сменности.
К высокопроизводительному относится рабочее место работника, принятого на дополнительно введенное рабочее место (графа 2 строки 111), у которого размер заработной платы, начисленной за первый полностью отработанный месяц отчетного периода, превысил пороговое значение заработной платы по основному виду экономической деятельности организации.
Пороговые значения заработной платы для определения высокопроизводительных рабочих мест по видам экономической деятельности приведены согласно приложению к настоящим Указаниям.
Размер начисленной заработной платы работника для отнесения рабочего места к высокопроизводительному рассчитывается за первый полностью отработанный работником месяц в соответствии с пунктами 62–64 Указаний по труду, за исключением единовременных выплат стимулирующего характера (подпункт 63.2 пункта 63 Указаний по труду).
При определении размера начисленной заработной платы работника для отнесения рабочего места к высокопроизводительному необходимо учесть следующее:
если работнику начислялась премия за квартал, то в заработную плату за первый полностью отработанный месяц включается часть премии за квартал, приходящаяся на этот месяц;
если работник, помимо основной работы, выполнял работу в данной организации как внутренний совместитель или по гражданско-правовому договору, то в заработную плату работника включаются только суммы, начисленные по основной работе.</t>
        </r>
      </text>
    </comment>
    <comment ref="AM201" authorId="2">
      <text>
        <r>
          <rPr>
            <sz val="8"/>
            <rFont val="Tahoma"/>
            <family val="2"/>
          </rPr>
          <t xml:space="preserve">Ячейка содержит следующее условие: данные по строке 130 
в графах с 5-й по 8-ю должны быть равны данным 
по строке 02 за минусом данных по строке 04 в графах 
с 1-й по 4-ю раздела I соответственно.
Если после заполнения формы в данной ячейке появилась слово "ЛОЖЬ" , значит, форма заполнена неверно и вам необходимо проверить заполнение строки 130 в графах с 1-й по 4-ю 
и строк 02 и 04 в графах с 1-й по 4-ю раздела I.  </t>
        </r>
      </text>
    </comment>
  </commentList>
</comments>
</file>

<file path=xl/comments2.xml><?xml version="1.0" encoding="utf-8"?>
<comments xmlns="http://schemas.openxmlformats.org/spreadsheetml/2006/main">
  <authors>
    <author>kozel</author>
    <author>shimanovich</author>
  </authors>
  <commentList>
    <comment ref="AA24" authorId="0">
      <text>
        <r>
          <rPr>
            <sz val="8"/>
            <rFont val="Tahoma"/>
            <family val="2"/>
          </rPr>
          <t>Выберите из раскрывающегося списка название месяца</t>
        </r>
        <r>
          <rPr>
            <sz val="8"/>
            <rFont val="Tahoma"/>
            <family val="0"/>
          </rPr>
          <t xml:space="preserve">
</t>
        </r>
      </text>
    </comment>
    <comment ref="Z65" authorId="1">
      <text>
        <r>
          <rPr>
            <b/>
            <sz val="8"/>
            <rFont val="Tahoma"/>
            <family val="2"/>
          </rPr>
          <t>по строке 01</t>
        </r>
        <r>
          <rPr>
            <sz val="8"/>
            <rFont val="Tahoma"/>
            <family val="2"/>
          </rPr>
          <t xml:space="preserve">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находящиеся в отпусках без сохранения заработной платы, кроме находящихся в отпусках, предоставляемых по инициативе нанимателя, и другие (подпункт 10.1 пункта 10 Указаний по труду).
Лица, принятые на работу на условиях неполного рабочего времени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отражаются пропорционально отработанному времени согласно подпункту 10.4 пункта 10 Указаний по труду.
Лица, переведенные на работу на условиях с неполным рабочим временем по инициативе нанимателя, в среднесписочной численности работников отражаются как целые единицы (подпункт 10.5 пункта 10 Указаний по труду);</t>
        </r>
      </text>
    </comment>
    <comment ref="Z67" authorId="1">
      <text>
        <r>
          <rPr>
            <b/>
            <sz val="8"/>
            <rFont val="Tahoma"/>
            <family val="2"/>
          </rPr>
          <t>по строке 02</t>
        </r>
        <r>
          <rPr>
            <sz val="8"/>
            <rFont val="Tahoma"/>
            <family val="2"/>
          </rPr>
          <t xml:space="preserve"> отражается фонд заработной платы, начисленный работникам списочного и несписочного состава и внешним совместителям (пункты 58–66 Указаний по труду).
Начисленные и зарезервированные в соответствии с законодательством Республики Беларусь суммы премий отражаются по строке 02 по мере их фактической выплаты.
Суммы, начисленные за трудовые и социальные отпуска, включаются в фонд заработной платы отчетного месяца только в сумме, приходящейся на дни отпуска отчетного месяца. Суммы, причитающиеся за дни отпуска в следующем месяце, включаются в фонд заработной платы следующего месяца;</t>
        </r>
      </text>
    </comment>
    <comment ref="Z75" authorId="1">
      <text>
        <r>
          <rPr>
            <b/>
            <sz val="8"/>
            <rFont val="Tahoma"/>
            <family val="2"/>
          </rPr>
          <t>по строке 06</t>
        </r>
        <r>
          <rPr>
            <sz val="8"/>
            <rFont val="Tahoma"/>
            <family val="2"/>
          </rPr>
          <t xml:space="preserve"> отражаются данные обо всех фактически отработанных работниками человеко-часах, включая сверхурочные и отработанные в государственные праздники, праздничные (нерабочие) и выходные (по графику) дни, включая часы работы в служебных командировках (кроме человеко-часов, отработанных внешними совместителями и гражданами, выполнявшими работу по гражданско-правовым договорам).
По строке 06 также отражаются человеко-часы, отработанные работниками, состоящими в списочном составе юридического лица как по основному трудовому договору, так и по договору на выполнение работ по совместительству или гражданско-правовому договору в этом же юридическом лице;</t>
        </r>
      </text>
    </comment>
    <comment ref="Z78" authorId="1">
      <text>
        <r>
          <rPr>
            <b/>
            <sz val="8"/>
            <rFont val="Tahoma"/>
            <family val="2"/>
          </rPr>
          <t xml:space="preserve">по строке 07 </t>
        </r>
        <r>
          <rPr>
            <sz val="8"/>
            <rFont val="Tahoma"/>
            <family val="2"/>
          </rPr>
          <t>отражаются данные о размере тарифной ставки I разряда, фактически сложившемся в организации для всего персонала. При наличии в организации нескольких тарифных ставок I разряда отражается средневзвешенный размер тарифной ставки I разряда по организации в целом. Для исчисления средневзвешенного размера тарифной ставки I разряда используется среднесписочная численность работников.
Например, среднесписочная численность работников в организации за отчетный период составила 570 человек, в том числе для 400 человек тарифная ставка I разряда установлена в размере 100 000 рублей, для 100 человек – 90 000 рублей, для 70 человек – 80 000 рублей. Средневзвешенный размер тарифной ставки I разряда, установленный для всего персонала, составит 95 789 рублей:
(100 000 руб. х 400 чел. + 90 000 руб. х 100 чел. + 80 000 руб. х 70 чел.) : 570 чел. = 95 789 руб.</t>
        </r>
      </text>
    </comment>
    <comment ref="AA111" authorId="1">
      <text>
        <r>
          <rPr>
            <b/>
            <sz val="8"/>
            <rFont val="Tahoma"/>
            <family val="2"/>
          </rPr>
          <t>в графе 1</t>
        </r>
        <r>
          <rPr>
            <sz val="8"/>
            <rFont val="Tahoma"/>
            <family val="2"/>
          </rPr>
          <t xml:space="preserve"> отражается списочная численность работников в среднем за последний месяц отчетного периода (среднемесячная численность), которая исчисляется путем суммирования численности работников списочного состава за каждый календарный день последнего месяца отчетного периода, включая государственные праздники, праздничные (нерабочие) и выходные дни, и деления полученной суммы на число календарных дней в месяце. В списочную численность работников в среднем за период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внешние совместители и граждане, выполнявшие работу по гражданско-правовым договорам;</t>
        </r>
      </text>
    </comment>
    <comment ref="AG111" authorId="1">
      <text>
        <r>
          <rPr>
            <b/>
            <sz val="8"/>
            <rFont val="Tahoma"/>
            <family val="2"/>
          </rPr>
          <t xml:space="preserve"> в графе 2</t>
        </r>
        <r>
          <rPr>
            <sz val="8"/>
            <rFont val="Tahoma"/>
            <family val="2"/>
          </rPr>
          <t xml:space="preserve"> отражается списочная численность работников в среднем за отчетный период, которая определяется путем суммирования среднемесячной численности работников за все месяцы, истекшие за отчетный период, и деления полученной суммы на число месяцев в отчетном периоде (пункт 9 Указаний по труду);</t>
        </r>
      </text>
    </comment>
    <comment ref="AM111" authorId="1">
      <text>
        <r>
          <rPr>
            <b/>
            <sz val="8"/>
            <rFont val="Tahoma"/>
            <family val="2"/>
          </rPr>
          <t>в графах 3 и 4</t>
        </r>
        <r>
          <rPr>
            <sz val="8"/>
            <rFont val="Tahoma"/>
            <family val="2"/>
          </rPr>
          <t xml:space="preserve"> отражается средняя численность граждан, выполнявших работу по гражданско-правовым договорам, которая определяется исходя из учета этих лиц за каждый календарный день как целых единиц в течение всего срока действия этого договора (пункт 12 Указаний по труду). Не отражаются в графах 3 и 4 данные о работниках списочного состава, заключивших гражданско-правовые договоры с этой же организацией;</t>
        </r>
      </text>
    </comment>
    <comment ref="AU111" authorId="1">
      <text>
        <r>
          <rPr>
            <b/>
            <sz val="8"/>
            <rFont val="Tahoma"/>
            <family val="2"/>
          </rPr>
          <t>в графах 5 и 6</t>
        </r>
        <r>
          <rPr>
            <sz val="8"/>
            <rFont val="Tahoma"/>
            <family val="2"/>
          </rPr>
          <t xml:space="preserve"> отражается средняя численность внешних совместителей, которая исчисляется пропорционально отработанному времени (пункт 11 Указаний по труду). Работник, оформленный в пределах одной организации (включая структурные подразделения) как внутренний совместитель или получающий в одной организации заработную плату на основе более одной тарифной ставки, не включается в среднюю численность внешних совместителей;</t>
        </r>
      </text>
    </comment>
    <comment ref="U112" authorId="1">
      <text>
        <r>
          <rPr>
            <sz val="8"/>
            <rFont val="Tahoma"/>
            <family val="2"/>
          </rPr>
          <t xml:space="preserve">данные, указанные </t>
        </r>
        <r>
          <rPr>
            <b/>
            <sz val="8"/>
            <rFont val="Tahoma"/>
            <family val="2"/>
          </rPr>
          <t>по строке 20</t>
        </r>
        <r>
          <rPr>
            <sz val="8"/>
            <rFont val="Tahoma"/>
            <family val="2"/>
          </rPr>
          <t>, распределяются по структурным подразделениям организации по свободным строкам, относящимся к строке 21, и отражаются в целом по подразделениям:
находящимся на территории каждого города областного подчинения;
находящимся на территории каждого района.
В графе Б по свободным строкам, относящимся к строке 21, указывается название каждого населенного пункта (района области, города областного подчинения), на территории которого находится структурное подразделение, в графе В – его десятизначный код по Общегосударственному классификатору Республики Беларусь ОКРБ 003-94 «Система обозначений объектов административно-территориального деления и населенных пунктов», утвержденному постановлением Комитета по стандартизации, метрологии и сертификации при Совете Министров Республики Беларусь от 28 февраля 1994 г. № 2 «Об утверждении, введении в действие, изменении, исключении из числа действующих стандартов, руководящих документов, общегосударственных классификаторов Республики Беларусь» (при представлении отчета на бумажном носителе данная графа организацией не заполняется).
Сумма данных по свободным строкам, относящимся к строке 21, должна быть равна данным по строке 20 в соответствующих графах.
Данные по структурным подразделениям, представляющим отдельный отчет, в разделе II не отражаются.
Если организация не имеет структурных подразделений, то в разделе II данные отражаются по строке 20 и одной строке 21, при этом данные по строке 21 должны быть равны данным по строке 20 в соответствующих графах.</t>
        </r>
      </text>
    </comment>
    <comment ref="AE146" authorId="1">
      <text>
        <r>
          <rPr>
            <b/>
            <sz val="8"/>
            <rFont val="Tahoma"/>
            <family val="2"/>
          </rPr>
          <t>По строкам с 100 по 105</t>
        </r>
        <r>
          <rPr>
            <sz val="8"/>
            <rFont val="Tahoma"/>
            <family val="2"/>
          </rPr>
          <t xml:space="preserve"> не отражаются данные о целодневных и внутрисменных простоях.</t>
        </r>
      </text>
    </comment>
    <comment ref="AE154" authorId="1">
      <text>
        <r>
          <rPr>
            <b/>
            <sz val="8"/>
            <rFont val="Tahoma"/>
            <family val="2"/>
          </rPr>
          <t xml:space="preserve">По строке 110 </t>
        </r>
        <r>
          <rPr>
            <sz val="8"/>
            <rFont val="Tahoma"/>
            <family val="2"/>
          </rPr>
          <t>отражается численность работников, с которыми в отчетном периоде заключен трудовой договор (контракт) и прием на работу которых оформлен приказом (распоряжением) нанимателя.</t>
        </r>
      </text>
    </comment>
    <comment ref="AE155" authorId="1">
      <text>
        <r>
          <rPr>
            <b/>
            <sz val="8"/>
            <rFont val="Tahoma"/>
            <family val="2"/>
          </rPr>
          <t>По строке 111</t>
        </r>
        <r>
          <rPr>
            <sz val="8"/>
            <rFont val="Tahoma"/>
            <family val="2"/>
          </rPr>
          <t xml:space="preserve"> 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 и тому подобное. Не отражаются по строке 111 в числе принятых на дополнительно введенные рабочие места данные о работниках, переведенных на эти места из других подразделений организации, принятых в связи с сезонными работами, которые проводились и в прошлом сезоне, а также работников, принятых в связи с реорганизацией (слиянием, присоединением) организации.</t>
        </r>
      </text>
    </comment>
    <comment ref="AE156" authorId="1">
      <text>
        <r>
          <rPr>
            <b/>
            <sz val="8"/>
            <rFont val="Tahoma"/>
            <family val="2"/>
          </rPr>
          <t>По строке 117</t>
        </r>
        <r>
          <rPr>
            <sz val="8"/>
            <rFont val="Tahoma"/>
            <family val="2"/>
          </rPr>
          <t xml:space="preserve"> отражается численность работников, переведенных (перемещенных) на дополнительно введенные рабочие места из других структурных подразделений организации в результате создания новых производств.
Под дополнительно введенными рабочими местами в результате создания новых производств понимаются новые рабочие места, образованные при создании нового структурного подразделения, запуске новой производственной линии, новой очереди комплекса и тому подобное.
</t>
        </r>
        <r>
          <rPr>
            <b/>
            <sz val="8"/>
            <rFont val="Tahoma"/>
            <family val="2"/>
          </rPr>
          <t>По строке 117</t>
        </r>
        <r>
          <rPr>
            <sz val="8"/>
            <rFont val="Tahoma"/>
            <family val="2"/>
          </rPr>
          <t xml:space="preserve"> не отражается численность работников, переведенных (перемещенных) на рабочие места в результате технического перевооружения действующих производств, то есть мероприятий, реализуемых с целью повышения до современных требований технического уровня отдельных участков производства, агрегатов, установок путем внедрения новой техники и технологии, механизации и автоматизации, замены морально устаревшего и физически изношенного оборудования. Также по этой строке не отражается численность работников временно переведенных на другие рабочие места в связи с производственной необходимостью, переведенных на другие объекты строительства, переведенных на рабочие места в результате реорганизации юридического лица.</t>
        </r>
      </text>
    </comment>
    <comment ref="AE157" authorId="1">
      <text>
        <r>
          <rPr>
            <b/>
            <sz val="8"/>
            <rFont val="Tahoma"/>
            <family val="2"/>
          </rPr>
          <t>По строке 112</t>
        </r>
        <r>
          <rPr>
            <sz val="8"/>
            <rFont val="Tahoma"/>
            <family val="2"/>
          </rPr>
          <t xml:space="preserve"> отражается численность уволенных из организации работников независимо от оснований прекращения трудового договора (контракта), увольнение или перевод которых оформлен приказом (распоряжением).</t>
        </r>
      </text>
    </comment>
    <comment ref="AE160" authorId="1">
      <text>
        <r>
          <rPr>
            <b/>
            <sz val="8"/>
            <rFont val="Tahoma"/>
            <family val="2"/>
          </rPr>
          <t>По строке 114</t>
        </r>
        <r>
          <rPr>
            <sz val="8"/>
            <rFont val="Tahoma"/>
            <family val="2"/>
          </rPr>
          <t xml:space="preserve"> отражается численность работников, уволенных за прогул и другие нарушения трудовой дисциплины (прогул (в том числе отсутствие на работе более трех часов в течение рабочего дня) без уважительных причин; 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средств или токсических веществ в рабочее время или по месту работы; систематическое неисполнение работником без уважительных причин обязанностей, возложенных на него трудовым договором или правилами внутреннего трудового распорядка, и другое).</t>
        </r>
      </text>
    </comment>
    <comment ref="Q176" authorId="1">
      <text>
        <r>
          <rPr>
            <b/>
            <sz val="8"/>
            <rFont val="Tahoma"/>
            <family val="2"/>
          </rPr>
          <t>По строке 120</t>
        </r>
        <r>
          <rPr>
            <sz val="8"/>
            <rFont val="Tahoma"/>
            <family val="2"/>
          </rPr>
          <t xml:space="preserve"> отражаются данные о педагогических работниках (кроме профессорско-преподавательского состава) всех учреждений образования, иных организаций, которым в соответствии с законодательством Республики Беларусь предоставлено право осуществлять образовательную деятельность.</t>
        </r>
      </text>
    </comment>
    <comment ref="Q178" authorId="1">
      <text>
        <r>
          <rPr>
            <b/>
            <sz val="8"/>
            <rFont val="Tahoma"/>
            <family val="2"/>
          </rPr>
          <t>Строку 121</t>
        </r>
        <r>
          <rPr>
            <sz val="8"/>
            <rFont val="Tahoma"/>
            <family val="2"/>
          </rPr>
          <t xml:space="preserve"> заполняют учреждения общего среднего образования, иные учреждения образования, реализующие образовательные программы общего среднего образования; строку 122 – учреждения высшего образования, дополнительного образования взрослых (академия последипломного образования, институт повышения квалификации и переподготовки, институт развития образования).</t>
        </r>
      </text>
    </comment>
    <comment ref="Q180" authorId="1">
      <text>
        <r>
          <rPr>
            <b/>
            <sz val="8"/>
            <rFont val="Tahoma"/>
            <family val="2"/>
          </rPr>
          <t xml:space="preserve">По строке 123 </t>
        </r>
        <r>
          <rPr>
            <sz val="8"/>
            <rFont val="Tahoma"/>
            <family val="2"/>
          </rPr>
          <t>отражаются данные о врачах всех специальностей.</t>
        </r>
      </text>
    </comment>
    <comment ref="Q182" authorId="1">
      <text>
        <r>
          <rPr>
            <b/>
            <sz val="8"/>
            <rFont val="Tahoma"/>
            <family val="2"/>
          </rPr>
          <t>По строке 124</t>
        </r>
        <r>
          <rPr>
            <sz val="8"/>
            <rFont val="Tahoma"/>
            <family val="2"/>
          </rPr>
          <t xml:space="preserve"> отражаются данные о медицинских работниках, имеющих среднее специальное медицинское (фармацевтическое) образование (медицинские сестры, фельдшеры, фельдшеры зубные, зубные техники, акушерки, лаборанты и другие).</t>
        </r>
      </text>
    </comment>
    <comment ref="Q202" authorId="1">
      <text>
        <r>
          <rPr>
            <b/>
            <sz val="8"/>
            <rFont val="Tahoma"/>
            <family val="2"/>
          </rPr>
          <t>Сумма данных по строке 131</t>
        </r>
        <r>
          <rPr>
            <sz val="8"/>
            <rFont val="Tahoma"/>
            <family val="2"/>
          </rPr>
          <t xml:space="preserve"> должна быть равна данным по строке 130 во всех графах.
Данные по строке 130 в графах с 1 по 4 должны быть равны данным по строке 01 в графах с 1 по 4 таблицы 1 раздела I соответственно.
Данные по строке 130 в графах с 5 по 8 должны быть равны данным по строке 02 за минусом данных по строке 04 в графах с 1 по 4 раздела I соответственно.
Данные по строке 130 в графах с 9 по 14 должны быть равны данным по строке 20 в графах с 1 по 6 таблицы 3 раздела II соответственно.</t>
        </r>
      </text>
    </comment>
  </commentList>
</comments>
</file>

<file path=xl/sharedStrings.xml><?xml version="1.0" encoding="utf-8"?>
<sst xmlns="http://schemas.openxmlformats.org/spreadsheetml/2006/main" count="1339" uniqueCount="460">
  <si>
    <t>Юридические лица, их обособленные подразделения,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</si>
  <si>
    <t>Данные по структурным подразделениям, по которым представляется отдельный отчет, в разделе II не отражаются.</t>
  </si>
  <si>
    <t>21. Исключен.</t>
  </si>
  <si>
    <t>22. Исключен.</t>
  </si>
  <si>
    <t>26. По строке 124 отражаются данные о медицинских работниках, имеющих среднее специальное медицинское, фармацевтическое образование (медицинские сестры, фельдшеры, фельдшеры зубные, зубные техники, акушерки, лаборанты и другие).</t>
  </si>
  <si>
    <t>28. В графе А по свободным строкам 131 указывается наименование осуществляемых организацией видов экономической деятельности, в графе Б по данным строкам – их коды в соответствии с ОКРБ 005-2011.</t>
  </si>
  <si>
    <t>29. По видам экономической деятельности, относящимся по ОКРБ 005-2011 к секциям А «Сельское, лесное и рыбное хозяйство», F «Строительство», G «Оптовая и розничная торговля; ремонт автомобилей и мотоциклов», в графе Б указываются трехзначные коды по ОКРБ 005-2011, по остальным – пятизначные коды.</t>
  </si>
  <si>
    <t>30. Исключен.</t>
  </si>
  <si>
    <t>31. Если одни и те же работники организации занимались в отчетном периоде несколькими видами экономической деятельности, классифицируемыми по различным группировкам ОКРБ 005-2011, то данные об этих работниках отражаются по тому виду экономической деятельности, в котором они были заняты большую часть рабочего времени в отчетном периоде.</t>
  </si>
  <si>
    <t>32. Сумма данных по строке 131 должна быть равна данным по строке 130 во всех графах.</t>
  </si>
  <si>
    <t>Данные по строке 130 в графах с 1 по 4 должны быть равны данным по строке 01 в графах с 1 по 4 таблицы 1 раздела I соответственно.</t>
  </si>
  <si>
    <t>Данные по строке 130 в графах с 5 по 8 должны быть равны данным по строке 02 за минусом данных по строке 04 в графах с 1 по 4 раздела I соответственно.</t>
  </si>
  <si>
    <t>Данные по строке 130 в графах с 9 по 14 должны быть равны данным по строке 20 в графах с 1 по 6 таблицы 3 раздела II соответственно.</t>
  </si>
  <si>
    <t>ПОРЯДОК ЗАПОЛНЕНИЯ РАЗДЕЛА IV</t>
  </si>
  <si>
    <t>«ЧИСЛЕННОСТЬ И ФОНД ЗАРАБОТНОЙ ПЛАТЫ ОТДЕЛЬНЫХ КАТЕГОРИЙ РАБОТНИКОВ»</t>
  </si>
  <si>
    <t>ПОРЯДОК ЗАПОЛНЕНИЯ РАЗДЕЛА V</t>
  </si>
  <si>
    <t>«ЧИСЛЕННОСТЬ И ФОНД ЗАРАБОТНОЙ ПЛАТЫ РАБОТНИКОВ ПО ВИДАМ ЭКОНОМИЧЕСКОЙ ДЕЯТЕЛЬНОСТИ»</t>
  </si>
  <si>
    <t>за соответ-ствующий отчетный период прошлого года</t>
  </si>
  <si>
    <t>(месяц)</t>
  </si>
  <si>
    <t>12-го числа после
отчетного периода</t>
  </si>
  <si>
    <t>Электронный адрес (www, e-mail)</t>
  </si>
  <si>
    <t>Код признака организации: 
1 – бюджетная; 
2 – небюджетная</t>
  </si>
  <si>
    <t>Таблица 1</t>
  </si>
  <si>
    <t>Среднесписочная численность работников (без внешних совместителей и граждан, выполнявших работу по гражданско-правовым договорам)</t>
  </si>
  <si>
    <t>19.08.2013 № 163</t>
  </si>
  <si>
    <t>юридические лица, их обособленные подразделения, имеющие отдельный баланс, в соответствии с Указаниями по заполнению настоящей формы:</t>
  </si>
  <si>
    <t>в виде электронного документа с использованием специализированного программного обеспечения, размещенного на сайте:</t>
  </si>
  <si>
    <t>http://www.belstat.gov.by,</t>
  </si>
  <si>
    <t>на бумажном носителе:</t>
  </si>
  <si>
    <t>*При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</si>
  <si>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 xml:space="preserve">из него: </t>
  </si>
  <si>
    <t>Задолженность по кредитам и займам на выплату заработной платы по состоянию на 1 число месяца, следующего за отчетным периодом (счета бухгалтерского учета 66, 67)</t>
  </si>
  <si>
    <t>человек</t>
  </si>
  <si>
    <t>Наименование структурного подразделения*</t>
  </si>
  <si>
    <t>в том числе по структурным подразделениям:</t>
  </si>
  <si>
    <t>*Заполняется респондентом при представлении отчета на бумажном носителе.</t>
  </si>
  <si>
    <t>**Код территории по СОАТО при представлении отчета на бумажном носителе респондентом не заполняется.</t>
  </si>
  <si>
    <t>из строки 111 численность работников, принятых на высокопроизводительные рабочие места</t>
  </si>
  <si>
    <t>116*</t>
  </si>
  <si>
    <t>* Данные заполняются только организациями с основным видом экономической деятельности, указанным в приложении к Указаниям по заполнению настоящей формы, в отчетах за январь–март, январь–июнь, январь–сентябрь, январь–декабрь.</t>
  </si>
  <si>
    <t>16[1]. По строке 116 в графе 2 отражается численность работников, принятых на высокопроизводительные рабочие места из числа принятых в отчетном периоде на дополнительно введенные рабочие места в результате реконструкции, расширения производства, увеличения сменности.</t>
  </si>
  <si>
    <t>К высокопроизводительному относится рабочее место работника, принятого на дополнительно введенное рабочее место (графа 2 строки 111), у которого размер заработной платы, начисленной за первый полностью отработанный месяц отчетного периода, превысил пороговое значение заработной платы по основному виду экономической деятельности организации.</t>
  </si>
  <si>
    <t>При определении размера начисленной заработной платы работника для отнесения рабочего места к высокопроизводительному необходимо учесть следующее:</t>
  </si>
  <si>
    <t>если работнику начислялась премия за квартал, то в заработную плату за первый полностью отработанный месяц включается часть премии за квартал, приходящаяся на этот месяц;</t>
  </si>
  <si>
    <t>если работник, помимо основной работы, выполнял работу в данной организации как внутренний совместитель или по гражданско-правовому договору, то в заработную плату работника включаются только суммы, начисленные по основной работе.</t>
  </si>
  <si>
    <t>Приложение</t>
  </si>
  <si>
    <t>к Указаниям по заполнению</t>
  </si>
  <si>
    <t>формы государственной</t>
  </si>
  <si>
    <t>статистической отчетности</t>
  </si>
  <si>
    <t xml:space="preserve">12-т «Отчет по труду» </t>
  </si>
  <si>
    <t>Сельское, лесное и рыбное хозяйство</t>
  </si>
  <si>
    <t>растениеводство и животноводство, охота и предоставление услуг в этих областях</t>
  </si>
  <si>
    <t>лесоводство и лесозаготовки</t>
  </si>
  <si>
    <t>рыболовство и рыбоводство</t>
  </si>
  <si>
    <t>Горнодобывающая промышленность</t>
  </si>
  <si>
    <t>добыча сырой нефти и природного газа</t>
  </si>
  <si>
    <t>добыча прочих полезных ископаемых</t>
  </si>
  <si>
    <t>предоставление услуг в горнодобывающей промышленности</t>
  </si>
  <si>
    <t>Обрабатывающая промышленность</t>
  </si>
  <si>
    <t>производство продуктов питания, напитков и табачных изделий</t>
  </si>
  <si>
    <t>производство текстильных изделий, одежды, изделий из кожи и меха</t>
  </si>
  <si>
    <t>производство изделий из дерева и бумаги; полиграфическая деятельность и тиражирование записанных носителей информации</t>
  </si>
  <si>
    <t>производство кокса и продуктов нефтепереработки</t>
  </si>
  <si>
    <t>производство химических продуктов</t>
  </si>
  <si>
    <t>производство основных фармацевтических продуктов и фармацевтических препаратов</t>
  </si>
  <si>
    <t>производство резиновых и пластмассовых изделий, прочих неметаллических минеральных продуктов</t>
  </si>
  <si>
    <t>металлургическое производство. Производство готовых металлических изделий, кроме машин и оборудования</t>
  </si>
  <si>
    <t>производство вычислительной, электронной и оптической аппаратуры</t>
  </si>
  <si>
    <t>производство электрооборудования</t>
  </si>
  <si>
    <t>производство машин и оборудования, не включенных в другие группировки</t>
  </si>
  <si>
    <t>производство транспортных средств и оборудования</t>
  </si>
  <si>
    <t>производство прочих готовых изделий; ремонт, монтаж машин и оборудования</t>
  </si>
  <si>
    <t>Снабжение электроэнергией, газом, паром, горячей водой и кондиционированным воздухом</t>
  </si>
  <si>
    <t>Водоснабжение; сбор, обработка и удаление отходов, деятельность по ликвидации загрязнений</t>
  </si>
  <si>
    <t>Строительство</t>
  </si>
  <si>
    <t>Оптовая и розничная торговля; ремонт автомобилей и мотоциклов</t>
  </si>
  <si>
    <t>оптовая и розничная торговля автомобилями, мотоциклами и их ремонт</t>
  </si>
  <si>
    <t>оптовая торговля, за исключением торговли автомобилями и мотоциклами</t>
  </si>
  <si>
    <t>розничная торговля, за исключением торговли автомобилями и мотоциклами</t>
  </si>
  <si>
    <t>Транспортная деятельность, складирование, почтовая и курьерская деятельность</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</si>
  <si>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</si>
  <si>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</si>
  <si>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</si>
  <si>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</si>
  <si>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</si>
  <si>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водного транспорта</t>
  </si>
  <si>
    <t>деятельность воздушного транспорта</t>
  </si>
  <si>
    <t>складирование и вспомогательная транспортная деятельность</t>
  </si>
  <si>
    <t>почтовая и курьерская деятельность</t>
  </si>
  <si>
    <t>Услуги по временному проживанию и питанию</t>
  </si>
  <si>
    <t>Информация и связь</t>
  </si>
  <si>
    <t>Финансовая и страховая деятельность</t>
  </si>
  <si>
    <t>финансовые услуги, кроме страхования и дополнительного пенсионного обеспечения</t>
  </si>
  <si>
    <t>страхование, перестрахование и дополнительное пенсионное обеспечение, кроме обязательного социального страхования</t>
  </si>
  <si>
    <t>Операции с недвижимым имуществом</t>
  </si>
  <si>
    <t>Профессиональная, научная и техническая деятельность</t>
  </si>
  <si>
    <t>Деятельность в сфере административных и вспомогательных услуг</t>
  </si>
  <si>
    <t>Образование</t>
  </si>
  <si>
    <t>Здравоохранение и социальные услуги</t>
  </si>
  <si>
    <t>Творчество, спорт, развлечения и отдых</t>
  </si>
  <si>
    <t>Предоставление прочих видов услуг</t>
  </si>
  <si>
    <t>Код по ОКРБ 005-2011</t>
  </si>
  <si>
    <t>A</t>
  </si>
  <si>
    <t>B</t>
  </si>
  <si>
    <t>C</t>
  </si>
  <si>
    <t>CA</t>
  </si>
  <si>
    <t>CB</t>
  </si>
  <si>
    <t>CC</t>
  </si>
  <si>
    <t>CD</t>
  </si>
  <si>
    <t>CE</t>
  </si>
  <si>
    <t>CF</t>
  </si>
  <si>
    <t>CG</t>
  </si>
  <si>
    <t>CH</t>
  </si>
  <si>
    <t>CI</t>
  </si>
  <si>
    <t>CJ</t>
  </si>
  <si>
    <t>CK</t>
  </si>
  <si>
    <t>CL</t>
  </si>
  <si>
    <t>CM</t>
  </si>
  <si>
    <t>D</t>
  </si>
  <si>
    <t>E</t>
  </si>
  <si>
    <t>F</t>
  </si>
  <si>
    <t>G</t>
  </si>
  <si>
    <t>H</t>
  </si>
  <si>
    <t>I</t>
  </si>
  <si>
    <t>J</t>
  </si>
  <si>
    <t>K</t>
  </si>
  <si>
    <t>L</t>
  </si>
  <si>
    <t>M</t>
  </si>
  <si>
    <t>N</t>
  </si>
  <si>
    <t>P</t>
  </si>
  <si>
    <t>Q</t>
  </si>
  <si>
    <t>R</t>
  </si>
  <si>
    <t>S</t>
  </si>
  <si>
    <t xml:space="preserve"> </t>
  </si>
  <si>
    <t>***Заполняется в отчете за январь–декабрь.</t>
  </si>
  <si>
    <t>из них численность работников, которым были предоставлены отпуска без сохранения заработной платы</t>
  </si>
  <si>
    <t xml:space="preserve">из них человеко-дней отпусков без сохранения заработной платы </t>
  </si>
  <si>
    <t>Численность работников, принятых на работу, – всего</t>
  </si>
  <si>
    <t>из них на дополнительно введенные рабочие места</t>
  </si>
  <si>
    <t xml:space="preserve">из них: </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</si>
  <si>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</si>
  <si>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0604064</t>
  </si>
  <si>
    <t>за прогул и другие нарушения исполнительской и трудовой дисциплины</t>
  </si>
  <si>
    <t>**Учреждения образования, иные организации, которым в соответствии с законодательством предоставлено право осуществлять образовательную деятельность.</t>
  </si>
  <si>
    <t>банки и небанковские кредитно-финансовые организации (независимо от численности работников), их обособленные подразделения, имеющие отдельный баланс;</t>
  </si>
  <si>
    <t>Министерство внутренних дел, Государственный пограничный комитет, Комитет государственной безопасности и подчиненные им организации; Министерство обороны, Государственный комитет судебных экспертиз и подчиненные им некоммерческие организации; Департамент финансовых расследований Комитета государственного контроля, Следственный комитет, Служба безопасности Президента Республики Беларусь, Оперативно-аналитический центр при Президенте Республики Беларусь;</t>
  </si>
  <si>
    <t>2.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</si>
  <si>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</si>
  <si>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На бумажном носителе юридическое лицо, его обособленное подразделение, имеющие отдельный баланс (далее, если не определено иное, – организация) представляет отчет в орган государственной статистики по месту своего нахождения (государственной регистрации) по почте или нарочным.</t>
  </si>
  <si>
    <t>областных (Минского городского) управлений Министерства по чрезвычайным ситуациям;</t>
  </si>
  <si>
    <t>главных управлений Министерства финансов по областям (городу Минску);</t>
  </si>
  <si>
    <t>областных (Минского городского) управлений Фонда социальной защиты населения Министерства труда и социальной защиты;</t>
  </si>
  <si>
    <t>областных (Минского городского) управлений Департамента государственной инспекции труда Министерства труда и социальной защиты;</t>
  </si>
  <si>
    <t>областных филиалов Транспортной инспекции Министерства транспорта и коммуникаций;</t>
  </si>
  <si>
    <t>Начисленные и зарезервированные в соответствии с законодательством суммы премий отражаются по строке 02 по мере их фактической выплаты.</t>
  </si>
  <si>
    <t>Суммы, начисленные за трудовые и социальные отпуска, включаются в фонд заработной платы отчетного месяца только в сумме, приходящейся на дни отпуска отчетного месяца. Суммы, причитающиеся за дни отпуска в следующем месяце, включаются в фонд заработной платы следующего месяца.</t>
  </si>
  <si>
    <t>Премия, компенсация за неиспользованный трудовой отпуск, материальная помощь и другие выплаты работникам, находящимся в отпуске по беременности и родам, по уходу за ребенком до достижения им возраста трех лет и не включенным в среднесписочную численность, не отражаются в фонде заработной платы;</t>
  </si>
  <si>
    <t>9.4. по строке 07 отражаются данные о размере тарифной ставки I разряда, фактически сложившемся в организации, применяющей тарифную ставку I разряда, для всего персонала. При наличии в организации нескольких тарифных ставок I разряда отражается средневзвешенный размер тарифной ставки I разряда по организации в целом. Для исчисления средневзвешенного размера тарифной ставки I разряда используется среднесписочная численность работников.</t>
  </si>
  <si>
    <t>В графе Б по свободным строкам, относящимся к строке 21, указывается название каждого населенного пункта (района области, города областного подчинения), на территории которого находится структурное подразделение, в графе В – его десятизначный код по общегосударственному классификатору Республики Беларусь ОКРБ 003-2017 «Система обозначений объектов административно-территориального деления и населенных пунктов», утвержденному постановлением Государственного комитета по стандартизации Республики Беларусь от 6 марта 2017 г. № 17 (при представлении отчета на бумажном носителе данная графа организацией не заполняется).</t>
  </si>
  <si>
    <t>принятых на работу на дополнительно введенные штатные единицы по определенным должностям служащих (профессиям рабочих), если в данном структурном подразделении уже имеются вакансии по этим должностям служащих (профессиям рабочих) (до момента заполнения этих вакансий). Например, в организации имелось 5 вакансий полеводов, в мае дополнительно было введено еще две штатные единицы полеводов, на которые было принято на работу два полевода. Прием данных работников не будет отражаться по строке 111, то есть в числе принятых на дополнительно введенные рабочие места. В июне на имеющиеся вакансии было принято еще 4 полевода, следовательно, по строке 111 должен быть отражен 1 человек.</t>
  </si>
  <si>
    <t>Пороговые значения заработной платы для определения высокопроизводительных рабочих мест по видам экономической деятельности приведены согласно приложению.</t>
  </si>
  <si>
    <t>23. По строке 120 отражаются данные о педагогических работниках (кроме профессорско-преподавательского состава) всех учреждений образования, иных организаций, которым в соответствии с законодательством предоставлено право осуществлять образовательную деятельность.</t>
  </si>
  <si>
    <t>ПОРОГОВЫЕ ЗНАЧЕНИЯ
заработной платы для определения высокопроизводительных рабочих мест по видам экономической деятельности</t>
  </si>
  <si>
    <t>Пороговые значения заработной платы, рублей</t>
  </si>
  <si>
    <t>Фонд заработной платы работников списочного состава и внешних совместителей, млн. руб.</t>
  </si>
  <si>
    <t>Учреждения образования**</t>
  </si>
  <si>
    <t>**Учреждения образования, иные организации, которым в соответствии с законодательством Республики Беларусь предоставлено право осуществлять образовательную деятельность.</t>
  </si>
  <si>
    <t>в том числе по видам экономической деятельности</t>
  </si>
  <si>
    <t>*Данные по строке 130 в графах с 1 по 4 должны быть равны соответственно данным по строке 01 в графах с 1 по 4 таблицы 1 раздела I; в графах с 9 по 14 – соответственно данным по строке 20 в графах с 1 по 6 таблицы 3 раздела II.</t>
  </si>
  <si>
    <t>(фамилия, собственное имя, отчество контактного лица, 
номер телефона, адрес электронной почты)</t>
  </si>
  <si>
    <t>сельские, поселковые и городские (городов районного подчинения) Советы депутатов и исполнительные комитеты;</t>
  </si>
  <si>
    <t>юридических консультаций;</t>
  </si>
  <si>
    <t>5. Данные по обособленным подразделениям, находящимся за пределами территории Республики Беларусь, в отчете не отражаются.</t>
  </si>
  <si>
    <t>6. В графе 3 реквизита «Сведения о респонденте» указывается код признака организации: бюджетная – 1, небюджетная – 2.</t>
  </si>
  <si>
    <t>8. Если в отчетном периоде имело место изменение методологии расчета статистических показателей по труду, то данные за отчетный период и за соответствующий отчетный период прошлого года приводятся исходя из методологии, принятой в отчетном периоде.</t>
  </si>
  <si>
    <t>9. В таблице 1:</t>
  </si>
  <si>
    <t>Лица, переведенные на работу на условиях с неполным рабочим временем по инициативе нанимателя, в среднесписочной численности работников отражаются как целые единицы (подпункт 10.5 пункта 10 Указаний по труду);</t>
  </si>
  <si>
    <t>По строке 06 также отражаются человеко-часы, отработанные работниками, состоящими в списочном составе юридического лица как по основному трудовому договору, так и по договору на выполнение работ по совместительству или гражданско-правовому договору в этом же юридическом лице;</t>
  </si>
  <si>
    <t>11. В таблице 3:</t>
  </si>
  <si>
    <t>11.3. в графах 3 и 4 отражается средняя численность граждан, выполнявших работу по гражданско-правовым договорам, которая определяется исходя из учета этих лиц за каждый календарный день как целых единиц в течение всего срока действия этого договора (пункт 12 Указаний по труду). Не отражаются в графах 3 и 4 данные о работниках списочного состава, заключивших гражданско-правовые договоры с этой же организацией;</t>
  </si>
  <si>
    <t>11.5. данные, указанные по строке 20, распределяются по структурным подразделениям организации по свободным строкам, относящимся к строке 21, и отражаются в целом по подразделениям:</t>
  </si>
  <si>
    <t>Численность уволенных (переведенных, перемещенных) работников из числа ранее принятых в отчетном периоде на дополнительно введенные рабочие места (стр. 111 гр. 2) в случае исключения из штатного расписания соответствующих штатных единиц</t>
  </si>
  <si>
    <t>16. По строке 111 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t>
  </si>
  <si>
    <t>Не отражаются по строке 111 в числе принятых на дополнительно введенные рабочие места данные о работниках:</t>
  </si>
  <si>
    <t>переведенных на эти места из других подразделений организации;</t>
  </si>
  <si>
    <t>принятых на сезонные рабочие места, которые существовали и в прошлом сезоне, или на работы, выполняемые ежегодно в какой-либо определенный период в силу экономических или иных причин;</t>
  </si>
  <si>
    <t>принятых на рабочие места, если соответствующие штатные единицы были исключены из штатного расписания и введены снова в течение двух лет;</t>
  </si>
  <si>
    <t>Период действия формы с 18.07.2016 года по 12.04.2017 года</t>
  </si>
  <si>
    <t>(с изм., внес. пост. Нац. стат. комитета РБ от 14.02.2014 № 17, 01.07.2014 № 77, 28.07.2014 № 114, 30.11.2015 № 201, 18.03.2016 № 12, 13.06.2016 № 57)</t>
  </si>
  <si>
    <t>Код строки, 
код по СОАТО (ОКРБ 
003-94)**</t>
  </si>
  <si>
    <t>Численность работников, переведенных на дополнительно введенные рабочие места в результате создания новых производств</t>
  </si>
  <si>
    <t>117</t>
  </si>
  <si>
    <t>принятых на работу на срок до двух месяцев (временные работники);</t>
  </si>
  <si>
    <t>20. По строке 115 отражается численность уволенных (переведенных, перемещенных) работников из числа ранее принятых в отчетном периоде на дополнительно введенные рабочие места в результате реконструкции, расширения производства, увеличения сменности (то есть данные о которых в отчетном периоде были отражены по строке 111 в графе 2) в случае исключения из штатного расписания соответствующих штатных единиц.</t>
  </si>
  <si>
    <t>Если работник был уволен (переведен, перемещен) в одном месяце отчетного периода, а штатная единица (доля штатной единицы), на которую он был принят, исключена из штатного расписания в другом месяце отчетного периода, то данные об этом работнике отражаются по строке 115 только в графе 2 за тот отчетный период, в котором штатная единица (доля штатной единицы) была исключена из штатного расписания.</t>
  </si>
  <si>
    <t>В случае если работник, принятый на дополнительно введенное рабочее место в отчетном периоде, был уволен (переведен, перемещен), но соответствующая штатная единица не исключалась из штатного расписания, то по строке 115 данные не отражаются.</t>
  </si>
  <si>
    <t>Сумма данных по свободным строкам, относящимся к строке 21, должна быть равна данным по строке 20 в соответствующих графах.</t>
  </si>
  <si>
    <t>Если организация не имеет структурных подразделений, то в разделе II данные отражаются по строке 20 и одной строке 21, при этом данные по строке 21 должны быть равны данным по строке 20 в соответствующих графах.</t>
  </si>
  <si>
    <t>15. По строке 110 отражается численность работников, с которыми в отчетном периоде заключен трудовой договор (контракт) и прием на работу которых оформлен приказом (распоряжением) нанимателя.</t>
  </si>
  <si>
    <t>Справочная информация***</t>
  </si>
  <si>
    <t>Численность работников, находившихся в целодневном (целосменном) простое</t>
  </si>
  <si>
    <t>Число человеко-дней целодневных (целосменных) простоев</t>
  </si>
  <si>
    <t>чел. дн.</t>
  </si>
  <si>
    <t>Списочная численность работников в среднем за период (без работников, находящихся в отпусках по беременности и родам, по уходу за ребенком до достижения им возраста трех лет)</t>
  </si>
  <si>
    <t>Списочная численность работников в среднем за период (без работников, находящихся в отпусках по беременности и родам, по уходу за ребенком до достижения им возраста трех лет), чел.</t>
  </si>
  <si>
    <t>7. При заполнении отчета следует руководствоваться Указаниями по заполнению в формах государственных статистических наблюдений статистических показателей по труду, утвержденными постановлением Национального статистического комитета Республики Беларусь от 20 января 2020 г. № 1, (далее – Указания по труду).</t>
  </si>
  <si>
    <t>9.1. по строке 01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среднесписочную численность не включаются работники, находящиеся в отпусках по беременности и родам, по уходу за ребенком до достижения им возраста трех лет; не явившиеся на работу, неявки которых оформлены листками нетрудоспособности или справками о временной нетрудоспособности; находящиеся в отпусках без сохранения заработной платы, кроме находящихся в отпусках, предоставляемых по инициативе нанимателя, и другие (подпункт 10.1 пункта 10 Указаний по труду).</t>
  </si>
  <si>
    <t>9.2. по строке 02 отражается фонд заработной платы, начисленный работникам списочного и несписочного состава и внешним совместителям (пункты 44–52 Указаний по труду).</t>
  </si>
  <si>
    <t>9.3. по строке 06 отражаются данные обо всех фактически отработанных работниками человеко-часах, включая сверхурочные и отработанные в государственные праздники, нерабочие праздничные и выходные дни (установленные правилами внутреннего трудового распорядка и (или) графиком работ (сменности)), как по основной работе, так и по работе по совместительству в этой же организации, включая часы работы в служебных командировках (кроме человеко-часов, отработанных внешними совместителями и гражданами, выполнявшими работу по гражданско-правовым договорам).</t>
  </si>
  <si>
    <t>11.1. в графе 1 отражается списочная численность работников в среднем за последний месяц отчетного периода (среднемесячная численность), которая исчисляется путем суммирования численности работников списочного состава за каждый календарный день последнего месяца отчетного периода, включая государственные праздники, нерабочие праздничные и выходные дни, и деления полученной суммы на число календарных дней в месяце. В списочную численность работников в среднем за период не включаются работники, находящиеся в отпусках по беременности и родам, по уходу за ребенком до достижения им возраста трех лет, внешние совместители и граждане, выполнявшие работу по гражданско-правовым договорам;</t>
  </si>
  <si>
    <t>11.2. в графе 2 отражается списочная численность работников в среднем за отчетный период, которая определяется путем суммирования среднемесячной численности работников за все месяцы, истекшие за отчетный период, и деления полученной суммы на число месяцев в отчетном периоде (пункт 8 Указаний по труду);</t>
  </si>
  <si>
    <t>11.4. в графах 5 и 6 отражается средняя численность внешних совместителей, которая исчисляется пропорционально фактически отработанному времени (пункт 11 Указаний по труду). Работник, оформленный в пределах одной организации (включая обособленные подразделения) как внутренний совместитель, не включается в среднюю численность внешних совместителей;</t>
  </si>
  <si>
    <t>12. Исключен.</t>
  </si>
  <si>
    <t>принятых на свободные рабочие места (вакансии) после увольнения (перевода, перемещения) работников, ранее принятых на эти дополнительно введенные рабочие места;</t>
  </si>
  <si>
    <t>принятых на работу, которая более шести месяцев до заключения трудового договора (контракта) выполнялась в этой организации физическим лицом по гражданско-правовому договору;</t>
  </si>
  <si>
    <t>зарегистрированных в органах по труду, занятости и социальной защите в качестве безработных и принятых на работу по направлению указанных органов для приобретения опыта практической работы по полученной профессии, специальности (направлению специальности, специализации), квалификации;</t>
  </si>
  <si>
    <t>Размер начисленной заработной платы работника для отнесения рабочего места к высокопроизводительному рассчитывается за первый полностью отработанный работником месяц в соответствии с пунктами 48–50 Указаний по труду, за исключением единовременных выплат стимулирующего характера (подпункт 49.2 пункта 49 Указаний по труду).</t>
  </si>
  <si>
    <t>17. По строке 112 отражается численность уволенных из организации работников независимо от оснований прекращения трудового договора (контракта), увольнение которых оформлено приказом (распоряжением).</t>
  </si>
  <si>
    <t>18. По строке 114 отражается численность работников, уволенных за прогул и другие нарушения исполнительской и трудовой дисциплины (прогул; появление на работе в состоянии алкогольного, наркотического или токсического опьянения, а также распитие спиртных напитков, употребление наркотических средств, психотропных веществ, их аналогов, токсических веществ в рабочее время или по месту работы; неисполнение без уважительных причин трудовых обязанностей работником, имеющим неснятое (непогашенное) дисциплинарное взыскание) (подпункт 17.2 пункта 17 Указаний по труду).</t>
  </si>
  <si>
    <t>19. По строкам с 110 по 114 не отражаются данные о работниках, принятых в организацию на работу по совместительству, и о гражданах, выполнявших работу по гражданско-правовым договорам, а также данные о работниках, переведенных на другую работу в пределах одной организации (включая обособленные подразделения) (пункт 18 Указаний по труду).</t>
  </si>
  <si>
    <t>потребительские кооперативы (за исключением союзов потребительских обществ и потребительских обществ);</t>
  </si>
  <si>
    <t>общественные, религиозные организации (объединения);</t>
  </si>
  <si>
    <t>судов;</t>
  </si>
  <si>
    <t>13. В разделе III данные о работнике, который в течение отчетного периода несколько раз переводился на работу с неполным рабочим временем (днем, неделей), имел более одного отпуска по инициативе нанимателя или несколько раз находился в целодневном (целосменном) простое, отражаются только один раз. Если работнику в отчетном периоде предоставлялся отпуск или он переводился на работу на условиях неполного рабочего времени (по инициативе нанимателя), или находился в целодневном (целосменном) простое, то данные об этом работнике отражаются по строкам 100, 102 или 106.</t>
  </si>
  <si>
    <t>14. По строкам с 100 по 107 не отражаются данные о внутрисменных простоях.</t>
  </si>
  <si>
    <t>31[1]. Данные о работниках, занятых вспомогательными видами экономической деятельности (работники управленческих подразделений, административных служб, бухгалтерии, подразделений материально-технического снабжения и сбыта, маркетинга, по уборке и охране, ремонтных мастерских, транспортных подразделений, складов, гаражей и тому подобного, не оказывающих услуг другим организациям и физическим лицам), отражаются по основному или соответствующему второстепенному виду экономической деятельности организации.</t>
  </si>
  <si>
    <t>Размер тарифной ставки I разряда, фактически сложившийся в организации для всего персонала</t>
  </si>
  <si>
    <t>Код строки</t>
  </si>
  <si>
    <t>За последний месяц отчетного периода</t>
  </si>
  <si>
    <t>За отчетный период</t>
  </si>
  <si>
    <t>За соответствующий месяц прошлого года</t>
  </si>
  <si>
    <t>За соответствующий отчетный период прошлого года</t>
  </si>
  <si>
    <t>Таблица 2</t>
  </si>
  <si>
    <t>Справочная информация</t>
  </si>
  <si>
    <t>Среднесписочная численность женщин за декабрь из данных по строке 01 в графе 1</t>
  </si>
  <si>
    <t>Фонд заработной платы женщин (работников списочного состава, включая внешних совместителей) за декабрь из данных по строке 02 в графе 1</t>
  </si>
  <si>
    <t>16**</t>
  </si>
  <si>
    <t>17**</t>
  </si>
  <si>
    <t>**Данные заполняются в отчете за январь–декабрь.</t>
  </si>
  <si>
    <t>Таблица 3</t>
  </si>
  <si>
    <t>Место нахождения (название района, города областного подчинения)</t>
  </si>
  <si>
    <t>за последний месяц отчетного периода</t>
  </si>
  <si>
    <t>за отчетный период</t>
  </si>
  <si>
    <t>Всего по организации</t>
  </si>
  <si>
    <t>Форма действует начиная с 01.02.2021 года</t>
  </si>
  <si>
    <t>Указания по заполнению формы действуют начиная с 01.02.2021 года</t>
  </si>
  <si>
    <t>Приложение к указаниям по заполнению формы действуют начиная с 01.02.2021 года</t>
  </si>
  <si>
    <t>(с изм., внес. пост. Нац. стат. комитета РБ от 14.02.2014 № 17, 01.07.2014 № 77, 28.07.2014 № 114, 30.11.2015 № 201, 18.03.2016 № 12, 13.06.2016 № 57, 21.03.2017 № 14, 07.04.2017 № 16, 12.06.2017 № 45, 23.02.2018 № 13, 20.07.2018 № 66, 27.09.2019 № 96, 20.01.2020 № 2, 10.07.2020 № 60, 18.12.2020 № 119)</t>
  </si>
  <si>
    <t>из них:
учителя (всех специальностей)</t>
  </si>
  <si>
    <t>воспитатели дошкольного образования</t>
  </si>
  <si>
    <t>24. Строку 121 заполняют учреждения общего среднего образования, иные учреждения образования, реализующие образовательные программы общего среднего образования.</t>
  </si>
  <si>
    <t>Строку 125 заполняют:</t>
  </si>
  <si>
    <t>учреждения дошкольного образования;</t>
  </si>
  <si>
    <t>иные учреждения образования, реализующие образовательную программу дошкольного образования;</t>
  </si>
  <si>
    <t>иные организации, которым в соответствии с законодательством предоставлено право осуществлять образовательную деятельность, реализующие образовательную программу дошкольного образования;</t>
  </si>
  <si>
    <t>специальные дошкольные учреждения.</t>
  </si>
  <si>
    <t>Строку 122 заполняют учреждения высшего образования, дополнительного образования взрослых (академия последипломного образования, институт повышения квалификации и переподготовки, институт развития образования).</t>
  </si>
  <si>
    <t>Фонд заработной платы работников списочного состава и внешних совместителей (без граждан, выполнявших работу по гражданско-правовым договорам), млн.руб. (гр.5 и гр.6)</t>
  </si>
  <si>
    <t>Списочная численность работников в среднем за период (без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(гр.9 и гр.10)</t>
  </si>
  <si>
    <t>Средняя численность граждан, выполнявших работу по гражданско-правовым договорам (гр.11 и гр.12)</t>
  </si>
  <si>
    <t>Средняя численность внешних совместителей (гр.13 и гр.14)</t>
  </si>
  <si>
    <t>Число отработанных человеко-часов (кроме отработанных внешними совместителями и гражданами, выполнявшими работу по гражданско-правовым договорам)</t>
  </si>
  <si>
    <t>СПИСОЧНАЯ ЧИСЛЕННОСТЬ РАБОТНИКОВ В СРЕДНЕМ ЗА ПЕРИОД, СРЕДНЯЯ ЧИСЛЕННОСТЬ ГРАЖДАН,</t>
  </si>
  <si>
    <t>ВЫПОЛНЯВШИХ РАБОТУ ПО ГРАЖДАНСКО-ПРАВОВЫМ ДОГОВОРАМ, И ВНЕШНИХ СОВМЕСТИТЕЛЕЙ</t>
  </si>
  <si>
    <t>Списочная численность работников в среднем за период (без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</si>
  <si>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Средняя численность внешних совместителей</t>
  </si>
  <si>
    <t>РАБОТА В РЕЖИМЕ ВЫНУЖДЕННОЙ НЕПОЛНОЙ ЗАНЯТОСТИ И ДВИЖЕНИЕ РАБОТНИКОВ СПИСОЧНОГО СОСТАВА (БЕЗ ВНЕШНИХ СОВМЕСТИТЕЛЕЙ)</t>
  </si>
  <si>
    <t>в случае ликвидации организации, сокращения численности или штата работников</t>
  </si>
  <si>
    <t>112</t>
  </si>
  <si>
    <t>113</t>
  </si>
  <si>
    <t>114</t>
  </si>
  <si>
    <t>ЧИСЛЕННОСТЬ И ФОНД ЗАРАБОТНОЙ ПЛАТЫ ОТДЕЛЬНЫХ КАТЕГОРИЙ РАБОТНИКОВ</t>
  </si>
  <si>
    <t>Среднесписочная численность работников (без внешних совместителей и граждан, выполнявших работу по гражданско-правовым договорам), чел.</t>
  </si>
  <si>
    <t>за соответствующий месяц прошлого года</t>
  </si>
  <si>
    <t>РАЗДЕЛ V</t>
  </si>
  <si>
    <t>ЧИСЛЕННОСТЬ И ФОНД ЗАРАБОТНОЙ ПЛАТЫ РАБОТНИКОВ ПО ВИДАМ ЭКОНОМИЧЕСКОЙ ДЕЯТЕЛЬНОСТИ</t>
  </si>
  <si>
    <t>В сельских населенных пунктах*</t>
  </si>
  <si>
    <t>юридические лица со средней численностью работников за календарный год свыше 100 человек, их обособленные подразделения, имеющие отдельный баланс;</t>
  </si>
  <si>
    <t>чел.</t>
  </si>
  <si>
    <t>Фонд заработной платы работников списочного и несписочного состава и внешних совместителей</t>
  </si>
  <si>
    <t>руб.</t>
  </si>
  <si>
    <t>01</t>
  </si>
  <si>
    <t>02</t>
  </si>
  <si>
    <t>03</t>
  </si>
  <si>
    <t>04</t>
  </si>
  <si>
    <t>05</t>
  </si>
  <si>
    <t>х</t>
  </si>
  <si>
    <t>ЧИСЛЕННОСТЬ РАБОТНИКОВ, ЗАРАБОТНАЯ ПЛАТА И ОТРАБОТАННОЕ ВРЕМЯ</t>
  </si>
  <si>
    <t>Организации здравоохранения:</t>
  </si>
  <si>
    <t>Перейти к Указаниям по заполнению Формы</t>
  </si>
  <si>
    <t>Представляют респонденты</t>
  </si>
  <si>
    <t>по труду</t>
  </si>
  <si>
    <t>Полное наименование обособленного подразделения юридического лица</t>
  </si>
  <si>
    <t>Регистрационный номер респондента 
в статистическом регистре (ОКПО)</t>
  </si>
  <si>
    <t>несписочного состава, включая граждан, выполнявших работу по гражданско-правовым договорам</t>
  </si>
  <si>
    <t>тыс. чел.-ч.</t>
  </si>
  <si>
    <t>06*</t>
  </si>
  <si>
    <t>07*</t>
  </si>
  <si>
    <t>тыс. руб.</t>
  </si>
  <si>
    <t>*Данные заполняются в отчетах за январь–март, январь–июнь, январь–сентябрь, январь–декабрь.</t>
  </si>
  <si>
    <t>Средняя численность граждан, выполнявших работу по гражданско-правовым договорам</t>
  </si>
  <si>
    <t>Всего</t>
  </si>
  <si>
    <t>Х</t>
  </si>
  <si>
    <t>РАЗДЕЛ III</t>
  </si>
  <si>
    <t>РАЗДЕЛ II</t>
  </si>
  <si>
    <t>РАЗДЕЛ I</t>
  </si>
  <si>
    <t>РАЗДЕЛ IV</t>
  </si>
  <si>
    <t>КОНФИДЕНЦИАЛЬНОСТЬ ГАРАНТИРУЕТСЯ ПОЛУЧАТЕЛЕМ  ИНФОРМАЦИИ</t>
  </si>
  <si>
    <t>года</t>
  </si>
  <si>
    <t>ГЛАВА 1</t>
  </si>
  <si>
    <t>принятых (переведенных) в связи с реорганизацией юридического лица, а также принятых (переведенных) при передаче оборудования, помещений и тому подобного от одной организации в другую;</t>
  </si>
  <si>
    <t>ОБЩИЕ ПОЛОЖЕНИЯ</t>
  </si>
  <si>
    <t>ГЛАВА 2</t>
  </si>
  <si>
    <t>Срок представления</t>
  </si>
  <si>
    <t>Код формы по ОКУД</t>
  </si>
  <si>
    <t>Почтовый адрес (фактический)</t>
  </si>
  <si>
    <t>Учетный номер плательщика
(УНП)</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</si>
  <si>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</si>
  <si>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Форма 12-т</t>
  </si>
  <si>
    <t>Наименование показателя</t>
  </si>
  <si>
    <t>Единица измерения</t>
  </si>
  <si>
    <t>А</t>
  </si>
  <si>
    <t>Б</t>
  </si>
  <si>
    <t>В</t>
  </si>
  <si>
    <t>внешних совместителей</t>
  </si>
  <si>
    <t>Среднемесячная заработная плата</t>
  </si>
  <si>
    <t>Перейти к заполнению формы</t>
  </si>
  <si>
    <t>за прогул и другие нарушения трудовой дисциплины</t>
  </si>
  <si>
    <t>из них учителя (всех специальностей)</t>
  </si>
  <si>
    <t>профессорско-преподавательский состав</t>
  </si>
  <si>
    <t>врачи (всех специальностей)</t>
  </si>
  <si>
    <t>(подпись)</t>
  </si>
  <si>
    <t>Численность работников, работавших неполное рабочее время (день, неделю) по инициативе нанимателя</t>
  </si>
  <si>
    <t>чел.-дн.</t>
  </si>
  <si>
    <t>(инициалы, фамилия)</t>
  </si>
  <si>
    <t>УКАЗАНИЯ</t>
  </si>
  <si>
    <t>ГОСУДАРСТВЕННАЯ СТАТИСТИЧЕСКАЯ ОТЧЕТНОСТЬ</t>
  </si>
  <si>
    <t>УТВЕРЖДЕНО</t>
  </si>
  <si>
    <t>ОТЧЕТ</t>
  </si>
  <si>
    <t>Месячная</t>
  </si>
  <si>
    <t>0604017</t>
  </si>
  <si>
    <t>количество месяцев в отчетном периоде</t>
  </si>
  <si>
    <t>тыс. чел.-ч.</t>
  </si>
  <si>
    <t>по заполнению формы государственной статистической отчетности 12-т «Отчет по труду»</t>
  </si>
  <si>
    <t>январь</t>
  </si>
  <si>
    <t>февраль</t>
  </si>
  <si>
    <t>март</t>
  </si>
  <si>
    <t>апрель</t>
  </si>
  <si>
    <t>май</t>
  </si>
  <si>
    <t>июнь</t>
  </si>
  <si>
    <t>июль</t>
  </si>
  <si>
    <t>август</t>
  </si>
  <si>
    <t>сентябрь</t>
  </si>
  <si>
    <t>октябрь</t>
  </si>
  <si>
    <t>ноябрь</t>
  </si>
  <si>
    <t>декабрь</t>
  </si>
  <si>
    <t>за январь –</t>
  </si>
  <si>
    <t xml:space="preserve">Постановление </t>
  </si>
  <si>
    <t xml:space="preserve">Национального </t>
  </si>
  <si>
    <t xml:space="preserve">статистического комитета </t>
  </si>
  <si>
    <t>Республики Беларусь</t>
  </si>
  <si>
    <t>ГЛАВА 3</t>
  </si>
  <si>
    <t>ГЛАВА 4</t>
  </si>
  <si>
    <t>ГЛАВА 5</t>
  </si>
  <si>
    <t>ГЛАВА 6</t>
  </si>
  <si>
    <r>
      <t>Примечание.</t>
    </r>
    <r>
      <rPr>
        <sz val="8"/>
        <rFont val="Tahoma"/>
        <family val="2"/>
      </rPr>
      <t xml:space="preserve"> Терминология, применяемая в настоящих Указаниях, используется только для заполнения отчета.</t>
    </r>
  </si>
  <si>
    <t>малые организации со средней численностью работников за календарный год 16–100 человек, подчиненные (входящие в состав) государственным органам (организациям), а также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 их обособленные подразделения, имеющие отдельный баланс;</t>
  </si>
  <si>
    <t>Списочная численность работников в среднем за период (без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(гр.1 и гр.2)</t>
  </si>
  <si>
    <t>Средняя численность граждан, выполнявших работу по гражданско-правовым договорам (гр.3 и гр.4)</t>
  </si>
  <si>
    <t>Средняя численность внешних совместителей (гр.5 и гр.6)</t>
  </si>
  <si>
    <t>Среднесписочная численность работников (без внешних совместителей и граждан, выполнявших работу  
по гражданско-правовым договорам), чел. (гр.1 и гр.2)</t>
  </si>
  <si>
    <t>Среднесписочная численность работников (без внешних совместителей и граждан, выполнявших работу 
по гражданско-правовым договорам), чел. (гр.1 и гр.2)</t>
  </si>
  <si>
    <t>Таблица 4</t>
  </si>
  <si>
    <t>Всего, человек</t>
  </si>
  <si>
    <t>Списочная численность женщин в среднем за январь–декабрь из данных по строке 20 в графе 2</t>
  </si>
  <si>
    <t>Списочная численность работников в возрасте до 18 лет на конец отчетного года</t>
  </si>
  <si>
    <t>Таблица 5</t>
  </si>
  <si>
    <t>Число неотработанных человеко-часов работниками, работавшими неполное рабочее время (день, неделю) по инициативе нанимателя</t>
  </si>
  <si>
    <t>Главному статистическому управлению города Минска; отделу статистики в районе (городе) главного статистического управления области*</t>
  </si>
  <si>
    <t>(стр. 02 – стр. 03 – стр. 04) х 1000 : стр. 01)</t>
  </si>
  <si>
    <t>Фонд заработной платы работников списочного состава и внешних совместителей, тыс. руб.</t>
  </si>
  <si>
    <t>Фонд заработной платы работников списочного состава и внешних совместителей (без граждан, выполнявших работу по гражданско-правовым договорам), тыс. руб.</t>
  </si>
  <si>
    <r>
      <rPr>
        <b/>
        <sz val="8"/>
        <rFont val="Tahoma"/>
        <family val="2"/>
      </rPr>
      <t>Примечание.</t>
    </r>
    <r>
      <rPr>
        <sz val="8"/>
        <rFont val="Tahoma"/>
        <family val="2"/>
      </rPr>
      <t xml:space="preserve">  Данные в рублях, тысячах рублей, тысячах человеко-часов заполняются с одним знаком после запятой, в остальных единицах измерения – в целых числах.</t>
    </r>
  </si>
  <si>
    <t>Руководитель респондента или уполномоченный 
на составление и представление первичных 
статистических данных работник респондента</t>
  </si>
  <si>
    <t>(должность)</t>
  </si>
  <si>
    <t>товарищества собственников.</t>
  </si>
  <si>
    <t>Главные управления юстиции областных (Минского городского) исполнительных комитетов составляют отдельный отчет в отношении аппарата и отдельный отчет в целом по области (городу Минску) в отношении управлений принудительного исполнения, включая районные (межрайонные), городские, районные в городах отделы принудительного исполнения.</t>
  </si>
  <si>
    <t>В целом по области (городу Минску) отчеты, включая первичные статистические данные по структурным подразделениям, не имеющим отдельного баланса, представляются (при этом составляется отдельный отчет по областному аппарату, расположенному в городе Минске) в отношении:</t>
  </si>
  <si>
    <t>главных статистических управлений областей и города Минска;</t>
  </si>
  <si>
    <t>областных и межрайонных инспекций охраны животного и растительного мира Государственной инспекции охраны животного и растительного мира при Президенте Республики Беларусь;</t>
  </si>
  <si>
    <t>областных (Минского городского) комитетов природных ресурсов и охраны окружающей среды;</t>
  </si>
  <si>
    <t>прокуратур областей и города Минска;</t>
  </si>
  <si>
    <t>областных государственных инспекций по семеноводству, карантину и защите растений;</t>
  </si>
  <si>
    <t>областных (Минского городского) управлений Республиканского центра по оздоровлению и санаторно-курортному лечению населения;</t>
  </si>
  <si>
    <t>филиалов республиканских унитарных сельскохозяйственных предприятий по племенному делу.</t>
  </si>
  <si>
    <t>Бюджетная организация – организация, созданная (образованная) Президентом Республики Беларусь, государственными органами, в том числе местным исполнительным и распорядительным органом, или иной уполномоченной на то Президентом Республики Беларусь государственной организацией для осуществления управленческих, социально-культурных, научно-технических или иных функций некоммерческого характера, функционирование которой финансируется за счет средств соответствующего бюджета на основе бюджетной сметы и бухгалтерский учет которой ведется в соответствии с планом счетов бухгалтерского учета, утвержденным в установленном порядке для бюджетных организаций, и (или) с учетом особенностей бухгалтерского учета и отчетности в соответствии с законодательством.</t>
  </si>
  <si>
    <t>Например, среднесписочная численность работников в организации за отчетный период составила 570 человек, в том числе для 400 человек тарифная ставка I разряда установлена в размере 30 рублей, для 100 человек – 60,8 рубля, для 70 человек – 80,5 рубля.</t>
  </si>
  <si>
    <t>Средневзвешенный размер тарифной ставки I разряда, установленный для всего персонала, составит 41,6 рубля.</t>
  </si>
  <si>
    <t>(30,0 руб. х 400 чел. + 60,8 руб. х 100 чел. + 80,5 руб. х 70 чел.) : 570 чел.= 41,6 руб.</t>
  </si>
  <si>
    <t>Данные по строкам 104, 105 и 107 отражаются в человеко-днях, приходящихся на рабочие дни.</t>
  </si>
  <si>
    <t>Среднесписочная численность инвалидов за декабрь из данных по строке 01 в графе 1</t>
  </si>
  <si>
    <t>Фонд заработной платы инвалидов (работников списочного состава, кроме внешних совместителей) за декабрь из данных по строке 02 в графе 1</t>
  </si>
  <si>
    <t>Число отработанных человеко-часов инвалидами (кроме отработанных внешними совместителями и гражданами, выполнявшими работу по гражданско-правовым договорам) за декабрь из данных по строке 06 в графе 1</t>
  </si>
  <si>
    <t>11**</t>
  </si>
  <si>
    <t>12**</t>
  </si>
  <si>
    <t>18**</t>
  </si>
  <si>
    <t>тыс. чел. ч.</t>
  </si>
  <si>
    <t>исключена</t>
  </si>
  <si>
    <t>10. В таблице 2 по строкам 11, 12 и 18 отражаются данные о работниках-инвалидах всех групп инвалидности (для работников в возрасте до 18 лет – всех степеней утраты здоровья), устанавливаемых медико-реабилитационными экспертными комиссиями.</t>
  </si>
  <si>
    <t>Данные по строкам 16, 11, 17, 12 и 18 отражаются только в отчете за январь–декабрь.</t>
  </si>
  <si>
    <t>Численность работников, которым были предоставлены отпуска без сохранения или с частичным сохранением заработной платы по инициативе нанимателя</t>
  </si>
  <si>
    <t>Число человеко-дней отпусков по инициативе нанимателя</t>
  </si>
  <si>
    <t>Численность уволенных работников – всего</t>
  </si>
  <si>
    <t>Таблица 6</t>
  </si>
  <si>
    <t>за соответствующий отчетный период прошлого года</t>
  </si>
  <si>
    <t>педагогические работники (кроме профессорско-преподавательского состава)</t>
  </si>
  <si>
    <t>Таблица 7</t>
  </si>
  <si>
    <t>Всего по организации*</t>
  </si>
  <si>
    <t>Списочная численность работников в среднем за период (без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чел.</t>
  </si>
  <si>
    <t>Средняя численность граждан, выполнявших работу по гражданско-правовым договорам, чел.</t>
  </si>
  <si>
    <t>Средняя численность внешних совместителей, чел.</t>
  </si>
  <si>
    <t>списочная численность работников в среднем за отчетный год, чел.</t>
  </si>
  <si>
    <t>средняя численность граждан, выполнявших работу по гражданско-правовым договорам за отчетный год, чел.</t>
  </si>
  <si>
    <t>(дата составления государственной 
статистической отчетности)</t>
  </si>
  <si>
    <t>*Данные заполняются в отчете за январь–декабрь.</t>
  </si>
  <si>
    <t>Постановление</t>
  </si>
  <si>
    <t>Национального</t>
  </si>
  <si>
    <t>статистического комитета</t>
  </si>
  <si>
    <t>1. Государственную статистическую отчетность по форме 12-т «Отчет по труду» (далее – отчет):</t>
  </si>
  <si>
    <t>1.1. представляют:</t>
  </si>
  <si>
    <t>1.1.1. коммерческие организации:</t>
  </si>
  <si>
    <t>1.1.2. некоммерческие организации:</t>
  </si>
  <si>
    <t>органы государственного управления независимо от численности работников, за исключением перечисленных в абзацах втором и третьем подпункта 1.2 настоящего пункта;</t>
  </si>
  <si>
    <t>(контактный номер телефона, адрес электронной почты)</t>
  </si>
  <si>
    <t>4. Структурные подразделения областных (Минского городского) исполнительных комитетов, городских, районных исполнительных комитетов, местных администраций районов в городах, осуществляющие государственно-властные полномочия в сфере образования, культуры, физической культуры и спорта составляют отдельный отчет по работникам, занятым видами экономической деятельности, относящимися к секции О «Государственное управление»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ОКРБ 005-2011), а также отдельные отчеты по работникам структурных подразделений, не занятым данными видами экономической деятельности, – для каждого входящего в их структуру подразделения по преобладающему виду экономической деятельности.</t>
  </si>
  <si>
    <t>юридические лица со средней численностью работников за календарный год 16 человек и более, их обособленные подразделения, имеющие отдельный баланс, за исключением перечисленных в абзаце пятом подпункта 1.2 настоящего пункта;</t>
  </si>
  <si>
    <t>1.2. не представляют:</t>
  </si>
  <si>
    <t>крестьянские (фермерские) хозяйства;</t>
  </si>
  <si>
    <t>некоммерческие организации – юридические лица без ведомственной подчиненности со средней численностью работников за календарный год 16–100 человек включительно;</t>
  </si>
  <si>
    <t xml:space="preserve">ПОРЯДОК ЗАПОЛНЕНИЯ РАЗДЕЛА I </t>
  </si>
  <si>
    <t>«ЧИСЛЕННОСТЬ РАБОТНИКОВ, ЗАРАБОТНАЯ ПЛАТА И ОТРАБОТАННОЕ ВРЕМЯ»</t>
  </si>
  <si>
    <t>Лица, принятые на работу на условиях неполного рабочего времени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отражаются пропорционально отработанному времени согласно подпункту 10.4 пункта 10 Указаний по труду.</t>
  </si>
  <si>
    <t>Код строки, 
код по СОАТО (ОКРБ 
003-2017)**</t>
  </si>
  <si>
    <t>ПОРЯДОК ЗАПОЛНЕНИЯ РАЗДЕЛА II</t>
  </si>
  <si>
    <t>«СПИСОЧНАЯ ЧИСЛЕННОСТЬ РАБОТНИКОВ В СРЕДНЕМ ЗА ПЕРИОД, СРЕДНЯЯ ЧИСЛЕННОСТЬ ГРАЖДАН, ВЫПОЛНЯВШИХ РАБОТУ ПО ГРАЖДАНСКО-ПРАВОВЫМ ДОГОВОРАМ, И ВНЕШНИХ СОВМЕСТИТЕЛЕЙ»</t>
  </si>
  <si>
    <t>находящимся на территории каждого города областного подчинения;</t>
  </si>
  <si>
    <t>находящимся на территории каждого района.</t>
  </si>
  <si>
    <t>ПОРЯДОК ЗАПОЛНЕНИЯ РАЗДЕЛА III</t>
  </si>
  <si>
    <t>«РАБОТА В РЕЖИМЕ ВЫНУЖДЕННОЙ НЕПОЛНОЙ ЗАНЯТОСТИ И ДВИЖЕНИЕ РАБОТНИКОВ СПИСОЧНОГО СОСТАВА (БЕЗ ВНЕШНИХ СОВМЕСТИТЕЛЕЙ)»</t>
  </si>
  <si>
    <t>Все неотработанное работниками организации за отчетный период время суммируется и отражается в графе 2 по соответствующим строкам нарастающим итогом с начала года.</t>
  </si>
  <si>
    <t>25. По строке 123 отражаются данные о врачах всех специальностей.</t>
  </si>
  <si>
    <t>27. В разделе V отражается среднесписочная численность работников, фонд заработной платы работников списочного состава и внешних совместителей, списочная численность работников в среднем за период, средняя численность граждан, выполнявших работу по гражданско-правовым договорам, средняя численность внешних совместителей по видам экономической деятельности, осуществляемым в организации.</t>
  </si>
  <si>
    <t>Полное наименование юридического лица</t>
  </si>
  <si>
    <t>Территория нахождения структурного подразделения</t>
  </si>
  <si>
    <t>(наименование района, города областного подчинения, город Минск)</t>
  </si>
  <si>
    <t>медицинские работники со средним специальным медицинским, фармацевтическим образованием</t>
  </si>
  <si>
    <t>*Исключено.</t>
  </si>
  <si>
    <t>Наименование вида экономической деятельности по ОКРБ 005-2011</t>
  </si>
  <si>
    <t>Код строки, код по ОКРБ 005-2011</t>
  </si>
  <si>
    <t>3. Юридические лица, их обособленные подразделения, имеющие отдельный баланс,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</si>
</sst>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20"/>
    <numFmt numFmtId="185" formatCode="\30"/>
    <numFmt numFmtId="186" formatCode="\40"/>
    <numFmt numFmtId="187" formatCode="#,##0.0_ ;\-#,##0.0\ "/>
    <numFmt numFmtId="188" formatCode="\100"/>
    <numFmt numFmtId="189" formatCode="\1\10"/>
    <numFmt numFmtId="190" formatCode="\1\20"/>
    <numFmt numFmtId="191" formatCode="\1\30"/>
    <numFmt numFmtId="192" formatCode="_(0_);_(\-0_);_(&quot;-&quot;??_);_(@_)"/>
    <numFmt numFmtId="193" formatCode="_(#,##0_);_(\-#,##0_);_(&quot;-&quot;??_);_(@_)"/>
    <numFmt numFmtId="194" formatCode="_(0.0_);_(\-0.0_);_(&quot;-&quot;??_);_(@_)"/>
    <numFmt numFmtId="195" formatCode="0.0000"/>
    <numFmt numFmtId="196" formatCode="_(0.0000_);_(\-0.0000_);_(&quot;-&quot;??_);_(@_)"/>
    <numFmt numFmtId="197" formatCode="[$-FC19]d\ mmmm\ yyyy\ &quot;г.&quot;"/>
    <numFmt numFmtId="198" formatCode="[$-F800]dddd\,\ mmmm\ dd\,\ yyyy"/>
    <numFmt numFmtId="199" formatCode="_(#,##0.0_);_(\-#,##0.0_);_(&quot;-&quot;??_);_(@_)"/>
  </numFmts>
  <fonts count="5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sz val="6.5"/>
      <name val="Tahoma"/>
      <family val="2"/>
    </font>
    <font>
      <b/>
      <sz val="14"/>
      <name val="Tahoma"/>
      <family val="2"/>
    </font>
    <font>
      <b/>
      <sz val="12"/>
      <name val="Tahoma"/>
      <family val="2"/>
    </font>
    <font>
      <sz val="8"/>
      <name val="Arial Cyr"/>
      <family val="0"/>
    </font>
    <font>
      <sz val="8"/>
      <color indexed="8"/>
      <name val="Tahoma"/>
      <family val="2"/>
    </font>
    <font>
      <b/>
      <sz val="8"/>
      <color indexed="8"/>
      <name val="Tahoma"/>
      <family val="2"/>
    </font>
    <font>
      <sz val="7.5"/>
      <name val="Tahoma"/>
      <family val="2"/>
    </font>
    <font>
      <sz val="8"/>
      <color indexed="26"/>
      <name val="Tahoma"/>
      <family val="2"/>
    </font>
    <font>
      <sz val="8"/>
      <color indexed="11"/>
      <name val="Tahoma"/>
      <family val="2"/>
    </font>
    <font>
      <sz val="8"/>
      <color indexed="14"/>
      <name val="Tahoma"/>
      <family val="2"/>
    </font>
    <font>
      <sz val="8"/>
      <color indexed="43"/>
      <name val="Tahoma"/>
      <family val="2"/>
    </font>
    <font>
      <b/>
      <sz val="12"/>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631">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4" fillId="33" borderId="10" xfId="0" applyFont="1" applyFill="1" applyBorder="1" applyAlignment="1" applyProtection="1">
      <alignment horizontal="center" vertical="center"/>
      <protection hidden="1"/>
    </xf>
    <xf numFmtId="0" fontId="2" fillId="33" borderId="0" xfId="0" applyFont="1" applyFill="1" applyBorder="1" applyAlignment="1" applyProtection="1">
      <alignment vertical="center" wrapText="1"/>
      <protection hidden="1"/>
    </xf>
    <xf numFmtId="0" fontId="1"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10" fillId="32" borderId="0" xfId="0" applyFont="1" applyFill="1" applyAlignment="1" applyProtection="1">
      <alignment horizontal="center"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3" fillId="33"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8"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15" xfId="0" applyFont="1" applyFill="1" applyBorder="1" applyAlignment="1" applyProtection="1">
      <alignment vertical="center"/>
      <protection hidden="1"/>
    </xf>
    <xf numFmtId="0" fontId="4" fillId="33" borderId="20" xfId="0" applyFont="1" applyFill="1" applyBorder="1" applyAlignment="1" applyProtection="1">
      <alignment vertical="center"/>
      <protection hidden="1"/>
    </xf>
    <xf numFmtId="0" fontId="2" fillId="33" borderId="14" xfId="0" applyFont="1" applyFill="1" applyBorder="1" applyAlignment="1" applyProtection="1">
      <alignment horizontal="left" vertical="center"/>
      <protection hidden="1"/>
    </xf>
    <xf numFmtId="0" fontId="2" fillId="33" borderId="15" xfId="0" applyFont="1" applyFill="1" applyBorder="1" applyAlignment="1" applyProtection="1">
      <alignment horizontal="lef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2" fillId="34" borderId="0" xfId="0" applyFont="1" applyFill="1" applyAlignment="1">
      <alignment vertical="center"/>
    </xf>
    <xf numFmtId="0" fontId="2" fillId="33" borderId="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center"/>
      <protection hidden="1"/>
    </xf>
    <xf numFmtId="0" fontId="2" fillId="34" borderId="0" xfId="0" applyFont="1" applyFill="1" applyAlignment="1">
      <alignment/>
    </xf>
    <xf numFmtId="0" fontId="11" fillId="34" borderId="0" xfId="0" applyFont="1" applyFill="1" applyAlignment="1">
      <alignment/>
    </xf>
    <xf numFmtId="0" fontId="2" fillId="33" borderId="0" xfId="0" applyFont="1" applyFill="1" applyBorder="1" applyAlignment="1" applyProtection="1">
      <alignment horizontal="center" vertical="center"/>
      <protection hidden="1"/>
    </xf>
    <xf numFmtId="0" fontId="2" fillId="32" borderId="14"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indent="1"/>
      <protection hidden="1"/>
    </xf>
    <xf numFmtId="0" fontId="15" fillId="33" borderId="0" xfId="0" applyFont="1" applyFill="1" applyBorder="1" applyAlignment="1" applyProtection="1">
      <alignment horizontal="left" vertical="center" wrapText="1" indent="1"/>
      <protection hidden="1"/>
    </xf>
    <xf numFmtId="185" fontId="2" fillId="33" borderId="0" xfId="0" applyNumberFormat="1" applyFont="1" applyFill="1" applyBorder="1" applyAlignment="1" applyProtection="1">
      <alignment horizontal="center" vertical="center"/>
      <protection hidden="1"/>
    </xf>
    <xf numFmtId="183" fontId="15" fillId="33" borderId="0" xfId="0" applyNumberFormat="1"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indent="1"/>
      <protection hidden="1"/>
    </xf>
    <xf numFmtId="0" fontId="3"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13" fillId="35" borderId="15" xfId="0" applyFont="1" applyFill="1" applyBorder="1" applyAlignment="1">
      <alignment vertical="top" wrapText="1"/>
    </xf>
    <xf numFmtId="0" fontId="12" fillId="35" borderId="15" xfId="0" applyFont="1" applyFill="1" applyBorder="1" applyAlignment="1">
      <alignment/>
    </xf>
    <xf numFmtId="0" fontId="2" fillId="35" borderId="23" xfId="0" applyFont="1" applyFill="1" applyBorder="1" applyAlignment="1">
      <alignment/>
    </xf>
    <xf numFmtId="0" fontId="2" fillId="34" borderId="0" xfId="0" applyFont="1" applyFill="1" applyBorder="1" applyAlignment="1">
      <alignment/>
    </xf>
    <xf numFmtId="0" fontId="14" fillId="35" borderId="0" xfId="0" applyFont="1" applyFill="1" applyBorder="1" applyAlignment="1">
      <alignment/>
    </xf>
    <xf numFmtId="0" fontId="14" fillId="35" borderId="0" xfId="0" applyFont="1" applyFill="1" applyBorder="1" applyAlignment="1">
      <alignment wrapText="1"/>
    </xf>
    <xf numFmtId="0" fontId="2" fillId="35" borderId="15" xfId="0" applyFont="1" applyFill="1" applyBorder="1" applyAlignment="1">
      <alignment/>
    </xf>
    <xf numFmtId="0" fontId="2" fillId="35" borderId="24" xfId="0" applyFont="1" applyFill="1" applyBorder="1" applyAlignment="1">
      <alignment/>
    </xf>
    <xf numFmtId="0" fontId="2" fillId="35" borderId="25" xfId="0" applyFont="1" applyFill="1" applyBorder="1" applyAlignment="1">
      <alignment/>
    </xf>
    <xf numFmtId="0" fontId="4" fillId="33" borderId="0" xfId="0" applyFont="1" applyFill="1" applyBorder="1" applyAlignment="1" applyProtection="1">
      <alignment horizontal="left" vertical="center" wrapText="1"/>
      <protection hidden="1"/>
    </xf>
    <xf numFmtId="0" fontId="15" fillId="33" borderId="0" xfId="0" applyFont="1" applyFill="1" applyBorder="1" applyAlignment="1" applyProtection="1">
      <alignment vertical="center" wrapText="1"/>
      <protection hidden="1"/>
    </xf>
    <xf numFmtId="0" fontId="2" fillId="33" borderId="0" xfId="0" applyFont="1" applyFill="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15" fillId="33" borderId="0" xfId="0" applyFont="1" applyFill="1" applyBorder="1" applyAlignment="1" applyProtection="1">
      <alignment horizontal="left" vertical="center" wrapText="1"/>
      <protection hidden="1"/>
    </xf>
    <xf numFmtId="0" fontId="2" fillId="33" borderId="21" xfId="0" applyFont="1" applyFill="1" applyBorder="1" applyAlignment="1" applyProtection="1">
      <alignment vertical="center"/>
      <protection hidden="1"/>
    </xf>
    <xf numFmtId="0" fontId="15" fillId="33" borderId="0" xfId="0" applyFont="1" applyFill="1" applyBorder="1" applyAlignment="1" applyProtection="1">
      <alignment horizontal="left" vertical="center" wrapText="1" indent="1"/>
      <protection hidden="1"/>
    </xf>
    <xf numFmtId="0" fontId="2" fillId="33" borderId="21" xfId="0" applyFont="1" applyFill="1" applyBorder="1" applyAlignment="1" applyProtection="1">
      <alignment horizontal="left" vertical="center" indent="1"/>
      <protection hidden="1"/>
    </xf>
    <xf numFmtId="0" fontId="15" fillId="33" borderId="0" xfId="0" applyFont="1" applyFill="1" applyBorder="1" applyAlignment="1" applyProtection="1">
      <alignment horizontal="center" wrapText="1"/>
      <protection hidden="1"/>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NumberFormat="1" applyFont="1" applyFill="1" applyBorder="1" applyAlignment="1" applyProtection="1">
      <alignment horizontal="center" vertical="center"/>
      <protection/>
    </xf>
    <xf numFmtId="0" fontId="2" fillId="33" borderId="14" xfId="0" applyFont="1" applyFill="1" applyBorder="1" applyAlignment="1" applyProtection="1">
      <alignment vertical="center"/>
      <protection hidden="1" locked="0"/>
    </xf>
    <xf numFmtId="0" fontId="2" fillId="33" borderId="15" xfId="0" applyFont="1" applyFill="1" applyBorder="1" applyAlignment="1" applyProtection="1">
      <alignment vertical="center"/>
      <protection hidden="1" locked="0"/>
    </xf>
    <xf numFmtId="0" fontId="2" fillId="32" borderId="0" xfId="0" applyFont="1" applyFill="1" applyAlignment="1" applyProtection="1">
      <alignment vertical="center"/>
      <protection hidden="1" locked="0"/>
    </xf>
    <xf numFmtId="0" fontId="16" fillId="32" borderId="0" xfId="0" applyFont="1" applyFill="1" applyAlignment="1" applyProtection="1">
      <alignment vertical="center"/>
      <protection hidden="1"/>
    </xf>
    <xf numFmtId="0" fontId="4" fillId="33" borderId="0" xfId="0" applyFont="1" applyFill="1" applyBorder="1" applyAlignment="1" applyProtection="1">
      <alignment vertical="top" wrapText="1"/>
      <protection hidden="1"/>
    </xf>
    <xf numFmtId="183" fontId="4" fillId="33" borderId="0" xfId="0" applyNumberFormat="1" applyFont="1" applyFill="1" applyBorder="1" applyAlignment="1" applyProtection="1">
      <alignment horizontal="center" vertical="center"/>
      <protection hidden="1" locked="0"/>
    </xf>
    <xf numFmtId="0" fontId="15" fillId="33" borderId="0" xfId="0" applyFont="1" applyFill="1" applyBorder="1" applyAlignment="1" applyProtection="1">
      <alignment vertical="center"/>
      <protection hidden="1" locked="0"/>
    </xf>
    <xf numFmtId="182" fontId="15" fillId="33" borderId="0" xfId="0" applyNumberFormat="1" applyFont="1" applyFill="1" applyBorder="1" applyAlignment="1" applyProtection="1">
      <alignment vertical="center"/>
      <protection hidden="1" locked="0"/>
    </xf>
    <xf numFmtId="0" fontId="2" fillId="35" borderId="0" xfId="0" applyFont="1" applyFill="1" applyBorder="1" applyAlignment="1">
      <alignment horizontal="distributed" vertical="center" wrapText="1"/>
    </xf>
    <xf numFmtId="0" fontId="2" fillId="35" borderId="0" xfId="0" applyFont="1" applyFill="1" applyBorder="1" applyAlignment="1">
      <alignment horizontal="left" vertical="center" wrapText="1"/>
    </xf>
    <xf numFmtId="0" fontId="13" fillId="35" borderId="0" xfId="0" applyFont="1" applyFill="1" applyBorder="1" applyAlignment="1">
      <alignment horizontal="justify" vertical="center" wrapText="1"/>
    </xf>
    <xf numFmtId="0" fontId="2" fillId="35" borderId="0" xfId="0" applyFont="1" applyFill="1" applyBorder="1" applyAlignment="1">
      <alignment horizontal="justify" vertical="center" wrapText="1"/>
    </xf>
    <xf numFmtId="0" fontId="1" fillId="35" borderId="0" xfId="0" applyFont="1" applyFill="1" applyBorder="1" applyAlignment="1">
      <alignment horizontal="center" vertical="center" wrapText="1"/>
    </xf>
    <xf numFmtId="0" fontId="2" fillId="32" borderId="26" xfId="0" applyFont="1" applyFill="1" applyBorder="1" applyAlignment="1" applyProtection="1">
      <alignment vertical="center"/>
      <protection hidden="1"/>
    </xf>
    <xf numFmtId="0" fontId="2" fillId="36" borderId="26" xfId="0" applyFont="1" applyFill="1" applyBorder="1" applyAlignment="1" applyProtection="1">
      <alignment horizontal="center" vertical="center"/>
      <protection hidden="1"/>
    </xf>
    <xf numFmtId="1" fontId="2" fillId="32" borderId="26" xfId="0" applyNumberFormat="1" applyFont="1" applyFill="1" applyBorder="1" applyAlignment="1" applyProtection="1">
      <alignment vertical="center"/>
      <protection hidden="1"/>
    </xf>
    <xf numFmtId="183" fontId="2" fillId="32" borderId="26" xfId="0" applyNumberFormat="1" applyFont="1" applyFill="1" applyBorder="1" applyAlignment="1" applyProtection="1">
      <alignment vertical="center"/>
      <protection hidden="1"/>
    </xf>
    <xf numFmtId="0" fontId="1" fillId="33" borderId="0" xfId="0" applyFont="1" applyFill="1" applyBorder="1" applyAlignment="1" applyProtection="1">
      <alignment horizontal="center" vertical="center"/>
      <protection hidden="1"/>
    </xf>
    <xf numFmtId="0" fontId="2" fillId="33" borderId="27" xfId="0" applyFont="1" applyFill="1" applyBorder="1" applyAlignment="1" applyProtection="1">
      <alignment horizontal="left" vertical="center" wrapText="1"/>
      <protection hidden="1" locked="0"/>
    </xf>
    <xf numFmtId="0" fontId="15" fillId="33" borderId="0" xfId="0" applyFont="1" applyFill="1" applyAlignment="1" applyProtection="1">
      <alignment horizontal="left" vertical="center" indent="1"/>
      <protection hidden="1"/>
    </xf>
    <xf numFmtId="0" fontId="1" fillId="33" borderId="0" xfId="0" applyFont="1" applyFill="1" applyBorder="1" applyAlignment="1" applyProtection="1">
      <alignment horizontal="center" vertical="center" wrapText="1"/>
      <protection hidden="1"/>
    </xf>
    <xf numFmtId="0" fontId="2" fillId="35" borderId="0" xfId="0" applyNumberFormat="1" applyFont="1" applyFill="1" applyBorder="1" applyAlignment="1">
      <alignment horizontal="justify" vertical="center" wrapText="1"/>
    </xf>
    <xf numFmtId="0" fontId="13" fillId="35" borderId="0" xfId="0" applyNumberFormat="1" applyFont="1" applyFill="1" applyBorder="1" applyAlignment="1">
      <alignment horizontal="justify" vertical="center" wrapText="1"/>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left" vertical="center" wrapText="1"/>
      <protection hidden="1"/>
    </xf>
    <xf numFmtId="0" fontId="15" fillId="33" borderId="0" xfId="0" applyFont="1" applyFill="1" applyBorder="1" applyAlignment="1" applyProtection="1">
      <alignment vertical="center" wrapText="1"/>
      <protection hidden="1"/>
    </xf>
    <xf numFmtId="0" fontId="15"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center" vertical="center"/>
      <protection hidden="1"/>
    </xf>
    <xf numFmtId="187" fontId="2" fillId="33" borderId="0" xfId="0" applyNumberFormat="1"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indent="1"/>
      <protection hidden="1"/>
    </xf>
    <xf numFmtId="0" fontId="2" fillId="33" borderId="0" xfId="0" applyFont="1" applyFill="1" applyBorder="1" applyAlignment="1" applyProtection="1">
      <alignment horizontal="right" vertical="center"/>
      <protection hidden="1"/>
    </xf>
    <xf numFmtId="0" fontId="15" fillId="33" borderId="0" xfId="0" applyFont="1" applyFill="1" applyBorder="1" applyAlignment="1" applyProtection="1">
      <alignment horizontal="left" vertical="center" indent="1"/>
      <protection hidden="1"/>
    </xf>
    <xf numFmtId="183" fontId="2" fillId="33" borderId="0" xfId="0" applyNumberFormat="1" applyFont="1" applyFill="1" applyBorder="1" applyAlignment="1" applyProtection="1">
      <alignment horizontal="right" vertical="center"/>
      <protection hidden="1"/>
    </xf>
    <xf numFmtId="0" fontId="2" fillId="33" borderId="0" xfId="0" applyFont="1" applyFill="1" applyBorder="1" applyAlignment="1" applyProtection="1">
      <alignment horizontal="left" vertical="center" wrapText="1"/>
      <protection hidden="1" locked="0"/>
    </xf>
    <xf numFmtId="1" fontId="2" fillId="33" borderId="0" xfId="0" applyNumberFormat="1" applyFont="1" applyFill="1" applyBorder="1" applyAlignment="1" applyProtection="1">
      <alignment horizontal="center" vertical="center" wrapText="1"/>
      <protection hidden="1" locked="0"/>
    </xf>
    <xf numFmtId="0" fontId="4" fillId="33" borderId="21" xfId="0" applyFont="1" applyFill="1" applyBorder="1" applyAlignment="1" applyProtection="1">
      <alignment horizontal="center" vertical="center"/>
      <protection hidden="1"/>
    </xf>
    <xf numFmtId="0" fontId="13" fillId="35" borderId="0" xfId="0" applyFont="1" applyFill="1" applyBorder="1" applyAlignment="1">
      <alignment vertical="top" wrapText="1"/>
    </xf>
    <xf numFmtId="0" fontId="1" fillId="35" borderId="0" xfId="0" applyFont="1" applyFill="1" applyBorder="1" applyAlignment="1">
      <alignment vertical="center" wrapText="1"/>
    </xf>
    <xf numFmtId="0" fontId="2" fillId="35" borderId="0" xfId="0" applyFont="1" applyFill="1" applyAlignment="1">
      <alignment horizontal="justify" vertical="center" wrapText="1"/>
    </xf>
    <xf numFmtId="0" fontId="2" fillId="35" borderId="0" xfId="0" applyNumberFormat="1" applyFont="1" applyFill="1" applyAlignment="1">
      <alignment horizontal="justify" vertical="center" wrapText="1"/>
    </xf>
    <xf numFmtId="0" fontId="1" fillId="35" borderId="0" xfId="0" applyNumberFormat="1" applyFont="1" applyFill="1" applyBorder="1" applyAlignment="1">
      <alignment horizontal="justify" vertical="center" wrapText="1"/>
    </xf>
    <xf numFmtId="0" fontId="14" fillId="35" borderId="0" xfId="0" applyFont="1" applyFill="1" applyBorder="1" applyAlignment="1">
      <alignment horizontal="center"/>
    </xf>
    <xf numFmtId="0" fontId="2" fillId="33" borderId="28" xfId="0" applyNumberFormat="1" applyFont="1" applyFill="1" applyBorder="1" applyAlignment="1" applyProtection="1">
      <alignment vertical="center" wrapText="1"/>
      <protection hidden="1"/>
    </xf>
    <xf numFmtId="0" fontId="2" fillId="33" borderId="29" xfId="0" applyNumberFormat="1" applyFont="1" applyFill="1" applyBorder="1" applyAlignment="1" applyProtection="1">
      <alignment vertical="center" wrapText="1"/>
      <protection hidden="1"/>
    </xf>
    <xf numFmtId="0" fontId="15" fillId="33" borderId="17" xfId="0" applyFont="1" applyFill="1" applyBorder="1" applyAlignment="1" applyProtection="1">
      <alignment vertical="center" wrapText="1"/>
      <protection hidden="1"/>
    </xf>
    <xf numFmtId="0" fontId="15" fillId="33" borderId="27" xfId="0" applyFont="1" applyFill="1" applyBorder="1" applyAlignment="1" applyProtection="1">
      <alignment vertical="center" wrapText="1"/>
      <protection hidden="1"/>
    </xf>
    <xf numFmtId="1" fontId="2" fillId="33" borderId="26" xfId="0" applyNumberFormat="1" applyFont="1" applyFill="1" applyBorder="1" applyAlignment="1" applyProtection="1">
      <alignment horizontal="center"/>
      <protection hidden="1" locked="0"/>
    </xf>
    <xf numFmtId="0" fontId="4" fillId="32" borderId="0" xfId="0" applyFont="1" applyFill="1" applyBorder="1" applyAlignment="1" applyProtection="1">
      <alignment vertical="center"/>
      <protection hidden="1"/>
    </xf>
    <xf numFmtId="194" fontId="2" fillId="33" borderId="15" xfId="0" applyNumberFormat="1" applyFont="1" applyFill="1" applyBorder="1" applyAlignment="1" applyProtection="1">
      <alignment vertical="center"/>
      <protection hidden="1"/>
    </xf>
    <xf numFmtId="194" fontId="2" fillId="32" borderId="0" xfId="0" applyNumberFormat="1" applyFont="1" applyFill="1" applyAlignment="1" applyProtection="1">
      <alignment vertical="center"/>
      <protection hidden="1"/>
    </xf>
    <xf numFmtId="1" fontId="2" fillId="33" borderId="26" xfId="0" applyNumberFormat="1" applyFont="1" applyFill="1" applyBorder="1" applyAlignment="1" applyProtection="1">
      <alignment horizontal="center" vertical="center"/>
      <protection hidden="1" locked="0"/>
    </xf>
    <xf numFmtId="183" fontId="2" fillId="33" borderId="26" xfId="0" applyNumberFormat="1" applyFont="1" applyFill="1" applyBorder="1" applyAlignment="1" applyProtection="1">
      <alignment horizontal="center" vertical="center"/>
      <protection hidden="1" locked="0"/>
    </xf>
    <xf numFmtId="0" fontId="2" fillId="32" borderId="0" xfId="0" applyFont="1" applyFill="1" applyBorder="1" applyAlignment="1" applyProtection="1">
      <alignment vertical="center"/>
      <protection hidden="1"/>
    </xf>
    <xf numFmtId="196" fontId="2" fillId="32" borderId="0" xfId="0" applyNumberFormat="1" applyFont="1" applyFill="1" applyAlignment="1" applyProtection="1">
      <alignment vertical="center"/>
      <protection hidden="1"/>
    </xf>
    <xf numFmtId="194" fontId="2" fillId="32" borderId="0" xfId="0" applyNumberFormat="1" applyFont="1" applyFill="1" applyBorder="1" applyAlignment="1" applyProtection="1">
      <alignment vertical="center"/>
      <protection hidden="1" locked="0"/>
    </xf>
    <xf numFmtId="195" fontId="2" fillId="32" borderId="0" xfId="0" applyNumberFormat="1" applyFont="1" applyFill="1" applyBorder="1" applyAlignment="1" applyProtection="1">
      <alignment vertical="center"/>
      <protection hidden="1" locked="0"/>
    </xf>
    <xf numFmtId="0" fontId="2" fillId="32" borderId="0" xfId="0" applyFont="1" applyFill="1" applyBorder="1" applyAlignment="1" applyProtection="1">
      <alignment vertical="center"/>
      <protection hidden="1" locked="0"/>
    </xf>
    <xf numFmtId="195" fontId="2" fillId="32" borderId="0" xfId="0" applyNumberFormat="1" applyFont="1" applyFill="1" applyBorder="1" applyAlignment="1" applyProtection="1">
      <alignment vertical="center"/>
      <protection hidden="1"/>
    </xf>
    <xf numFmtId="0" fontId="19" fillId="32" borderId="0" xfId="0" applyFont="1" applyFill="1" applyBorder="1" applyAlignment="1" applyProtection="1">
      <alignment vertical="center"/>
      <protection hidden="1" locked="0"/>
    </xf>
    <xf numFmtId="195" fontId="19" fillId="32" borderId="0" xfId="0" applyNumberFormat="1" applyFont="1" applyFill="1" applyBorder="1" applyAlignment="1" applyProtection="1">
      <alignment vertical="center"/>
      <protection hidden="1" locked="0"/>
    </xf>
    <xf numFmtId="194" fontId="19" fillId="32" borderId="0" xfId="0" applyNumberFormat="1" applyFont="1" applyFill="1" applyBorder="1" applyAlignment="1" applyProtection="1">
      <alignment vertical="center"/>
      <protection hidden="1" locked="0"/>
    </xf>
    <xf numFmtId="0" fontId="19" fillId="32" borderId="0" xfId="0" applyFont="1" applyFill="1" applyBorder="1" applyAlignment="1" applyProtection="1">
      <alignment vertical="center"/>
      <protection hidden="1"/>
    </xf>
    <xf numFmtId="196" fontId="19" fillId="32" borderId="0" xfId="0" applyNumberFormat="1" applyFont="1" applyFill="1" applyBorder="1" applyAlignment="1" applyProtection="1">
      <alignment vertical="center"/>
      <protection hidden="1"/>
    </xf>
    <xf numFmtId="194" fontId="19" fillId="32" borderId="0" xfId="0" applyNumberFormat="1" applyFont="1" applyFill="1" applyBorder="1" applyAlignment="1" applyProtection="1">
      <alignment vertical="center"/>
      <protection hidden="1"/>
    </xf>
    <xf numFmtId="195" fontId="19" fillId="32" borderId="0" xfId="0" applyNumberFormat="1" applyFont="1" applyFill="1" applyBorder="1" applyAlignment="1" applyProtection="1">
      <alignment vertical="center"/>
      <protection hidden="1"/>
    </xf>
    <xf numFmtId="194" fontId="2" fillId="33" borderId="30" xfId="0" applyNumberFormat="1" applyFont="1" applyFill="1" applyBorder="1" applyAlignment="1" applyProtection="1">
      <alignment horizontal="center" vertical="center"/>
      <protection hidden="1"/>
    </xf>
    <xf numFmtId="1" fontId="2" fillId="33" borderId="31" xfId="0" applyNumberFormat="1" applyFont="1" applyFill="1" applyBorder="1" applyAlignment="1" applyProtection="1">
      <alignment horizontal="center"/>
      <protection hidden="1" locked="0"/>
    </xf>
    <xf numFmtId="1" fontId="2" fillId="33" borderId="30" xfId="0" applyNumberFormat="1" applyFont="1" applyFill="1" applyBorder="1" applyAlignment="1" applyProtection="1">
      <alignment horizontal="center"/>
      <protection hidden="1" locked="0"/>
    </xf>
    <xf numFmtId="1" fontId="2" fillId="33" borderId="32" xfId="0" applyNumberFormat="1" applyFont="1" applyFill="1" applyBorder="1" applyAlignment="1" applyProtection="1">
      <alignment horizontal="center"/>
      <protection hidden="1" locked="0"/>
    </xf>
    <xf numFmtId="1" fontId="19" fillId="32" borderId="0" xfId="0" applyNumberFormat="1" applyFont="1" applyFill="1" applyBorder="1" applyAlignment="1" applyProtection="1">
      <alignment vertical="center"/>
      <protection hidden="1"/>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locked="0"/>
    </xf>
    <xf numFmtId="0" fontId="2" fillId="35" borderId="0" xfId="0" applyFont="1" applyFill="1" applyAlignment="1" applyProtection="1">
      <alignment wrapText="1"/>
      <protection/>
    </xf>
    <xf numFmtId="199" fontId="2" fillId="33" borderId="15" xfId="0" applyNumberFormat="1" applyFont="1" applyFill="1" applyBorder="1" applyAlignment="1" applyProtection="1">
      <alignment vertical="center"/>
      <protection hidden="1"/>
    </xf>
    <xf numFmtId="199" fontId="2" fillId="32" borderId="0" xfId="0" applyNumberFormat="1" applyFont="1" applyFill="1" applyAlignment="1" applyProtection="1">
      <alignment vertical="center"/>
      <protection hidden="1"/>
    </xf>
    <xf numFmtId="199" fontId="2" fillId="33" borderId="30" xfId="0" applyNumberFormat="1" applyFont="1" applyFill="1" applyBorder="1" applyAlignment="1" applyProtection="1">
      <alignment horizontal="center" vertical="center"/>
      <protection hidden="1"/>
    </xf>
    <xf numFmtId="199" fontId="3" fillId="33" borderId="15" xfId="0" applyNumberFormat="1" applyFont="1" applyFill="1" applyBorder="1" applyAlignment="1" applyProtection="1">
      <alignment vertical="center"/>
      <protection hidden="1"/>
    </xf>
    <xf numFmtId="199" fontId="3" fillId="32" borderId="0" xfId="0" applyNumberFormat="1" applyFont="1" applyFill="1" applyAlignment="1" applyProtection="1">
      <alignment vertical="center"/>
      <protection hidden="1"/>
    </xf>
    <xf numFmtId="192" fontId="2" fillId="33" borderId="31" xfId="0" applyNumberFormat="1" applyFont="1" applyFill="1" applyBorder="1" applyAlignment="1" applyProtection="1">
      <alignment horizontal="center" vertical="center"/>
      <protection hidden="1"/>
    </xf>
    <xf numFmtId="192" fontId="2" fillId="33" borderId="30" xfId="0" applyNumberFormat="1" applyFont="1" applyFill="1" applyBorder="1" applyAlignment="1" applyProtection="1">
      <alignment horizontal="center" vertical="center"/>
      <protection hidden="1"/>
    </xf>
    <xf numFmtId="192" fontId="2" fillId="33" borderId="32" xfId="0" applyNumberFormat="1" applyFont="1" applyFill="1" applyBorder="1" applyAlignment="1" applyProtection="1">
      <alignment horizontal="center" vertical="center"/>
      <protection hidden="1"/>
    </xf>
    <xf numFmtId="192" fontId="2" fillId="33" borderId="30" xfId="0" applyNumberFormat="1" applyFont="1" applyFill="1" applyBorder="1" applyAlignment="1" applyProtection="1">
      <alignment horizontal="center"/>
      <protection hidden="1"/>
    </xf>
    <xf numFmtId="194" fontId="2" fillId="33" borderId="30" xfId="0" applyNumberFormat="1" applyFont="1" applyFill="1" applyBorder="1" applyAlignment="1" applyProtection="1">
      <alignment horizontal="center"/>
      <protection hidden="1"/>
    </xf>
    <xf numFmtId="192" fontId="2" fillId="33" borderId="31" xfId="0" applyNumberFormat="1" applyFont="1" applyFill="1" applyBorder="1" applyAlignment="1" applyProtection="1">
      <alignment vertical="center"/>
      <protection hidden="1" locked="0"/>
    </xf>
    <xf numFmtId="192" fontId="2" fillId="33" borderId="30" xfId="0" applyNumberFormat="1" applyFont="1" applyFill="1" applyBorder="1" applyAlignment="1" applyProtection="1">
      <alignment vertical="center"/>
      <protection hidden="1" locked="0"/>
    </xf>
    <xf numFmtId="192" fontId="2" fillId="33" borderId="32" xfId="0" applyNumberFormat="1" applyFont="1" applyFill="1" applyBorder="1" applyAlignment="1" applyProtection="1">
      <alignment vertical="center"/>
      <protection hidden="1" locked="0"/>
    </xf>
    <xf numFmtId="194" fontId="2" fillId="33" borderId="31" xfId="0" applyNumberFormat="1" applyFont="1" applyFill="1" applyBorder="1" applyAlignment="1" applyProtection="1">
      <alignment vertical="center"/>
      <protection hidden="1" locked="0"/>
    </xf>
    <xf numFmtId="194" fontId="2" fillId="33" borderId="30" xfId="0" applyNumberFormat="1" applyFont="1" applyFill="1" applyBorder="1" applyAlignment="1" applyProtection="1">
      <alignment vertical="center"/>
      <protection hidden="1" locked="0"/>
    </xf>
    <xf numFmtId="194" fontId="2" fillId="33" borderId="32" xfId="0" applyNumberFormat="1" applyFont="1" applyFill="1" applyBorder="1" applyAlignment="1" applyProtection="1">
      <alignment vertical="center"/>
      <protection hidden="1" locked="0"/>
    </xf>
    <xf numFmtId="0" fontId="4" fillId="33" borderId="0" xfId="0" applyFont="1" applyFill="1" applyBorder="1" applyAlignment="1" applyProtection="1">
      <alignment horizontal="left" vertical="top" indent="1"/>
      <protection hidden="1"/>
    </xf>
    <xf numFmtId="0" fontId="7" fillId="33" borderId="0" xfId="0" applyFont="1" applyFill="1" applyBorder="1" applyAlignment="1" applyProtection="1">
      <alignment/>
      <protection hidden="1"/>
    </xf>
    <xf numFmtId="172" fontId="7" fillId="33" borderId="21" xfId="0" applyNumberFormat="1" applyFont="1" applyFill="1" applyBorder="1" applyAlignment="1" applyProtection="1">
      <alignment horizontal="left"/>
      <protection locked="0"/>
    </xf>
    <xf numFmtId="0" fontId="4" fillId="33" borderId="17" xfId="0" applyNumberFormat="1" applyFont="1" applyFill="1" applyBorder="1" applyAlignment="1" applyProtection="1">
      <alignment vertical="top" wrapText="1"/>
      <protection hidden="1"/>
    </xf>
    <xf numFmtId="0" fontId="4" fillId="33" borderId="27" xfId="0" applyNumberFormat="1" applyFont="1" applyFill="1" applyBorder="1" applyAlignment="1" applyProtection="1">
      <alignment vertical="top" wrapText="1"/>
      <protection hidden="1"/>
    </xf>
    <xf numFmtId="0" fontId="13" fillId="35" borderId="0" xfId="0" applyFont="1" applyFill="1" applyBorder="1" applyAlignment="1">
      <alignment vertical="center" wrapText="1"/>
    </xf>
    <xf numFmtId="0" fontId="2" fillId="35" borderId="0" xfId="0" applyFont="1" applyFill="1" applyBorder="1" applyAlignment="1">
      <alignment horizontal="center" vertical="center" wrapText="1"/>
    </xf>
    <xf numFmtId="0" fontId="13" fillId="37" borderId="26" xfId="0" applyFont="1" applyFill="1" applyBorder="1" applyAlignment="1">
      <alignment horizontal="center" vertical="center" wrapText="1"/>
    </xf>
    <xf numFmtId="0" fontId="13" fillId="35" borderId="31" xfId="0" applyFont="1" applyFill="1" applyBorder="1" applyAlignment="1">
      <alignment horizontal="left" vertical="center" wrapText="1"/>
    </xf>
    <xf numFmtId="0" fontId="13" fillId="35" borderId="31" xfId="0" applyFont="1" applyFill="1" applyBorder="1" applyAlignment="1">
      <alignment horizontal="center" vertical="center" wrapText="1"/>
    </xf>
    <xf numFmtId="0" fontId="13" fillId="35" borderId="30" xfId="0" applyFont="1" applyFill="1" applyBorder="1" applyAlignment="1">
      <alignment horizontal="left" vertical="center" wrapText="1" indent="1"/>
    </xf>
    <xf numFmtId="0" fontId="13" fillId="35" borderId="30" xfId="0" applyFont="1" applyFill="1" applyBorder="1" applyAlignment="1">
      <alignment horizontal="center" vertical="center" wrapText="1"/>
    </xf>
    <xf numFmtId="0" fontId="13" fillId="35" borderId="30" xfId="0" applyFont="1" applyFill="1" applyBorder="1" applyAlignment="1">
      <alignment horizontal="left" vertical="center" wrapText="1"/>
    </xf>
    <xf numFmtId="0" fontId="13" fillId="35" borderId="30" xfId="0" applyNumberFormat="1" applyFont="1" applyFill="1" applyBorder="1" applyAlignment="1">
      <alignment horizontal="left" vertical="center" wrapText="1"/>
    </xf>
    <xf numFmtId="0" fontId="13" fillId="35" borderId="30" xfId="0" applyNumberFormat="1" applyFont="1" applyFill="1" applyBorder="1" applyAlignment="1">
      <alignment horizontal="center" vertical="center" wrapText="1"/>
    </xf>
    <xf numFmtId="0" fontId="2" fillId="35" borderId="32" xfId="0" applyFont="1" applyFill="1" applyBorder="1" applyAlignment="1">
      <alignment horizontal="left" vertical="center" wrapText="1"/>
    </xf>
    <xf numFmtId="0" fontId="2" fillId="35" borderId="32" xfId="0" applyFont="1" applyFill="1" applyBorder="1" applyAlignment="1">
      <alignment horizontal="center" vertical="center" wrapText="1"/>
    </xf>
    <xf numFmtId="0" fontId="13" fillId="35" borderId="30" xfId="0" applyNumberFormat="1" applyFont="1" applyFill="1" applyBorder="1" applyAlignment="1">
      <alignment horizontal="left" vertical="center" wrapText="1" indent="1"/>
    </xf>
    <xf numFmtId="0" fontId="13" fillId="35" borderId="30" xfId="0" applyNumberFormat="1" applyFont="1" applyFill="1" applyBorder="1" applyAlignment="1">
      <alignment vertical="center" wrapText="1"/>
    </xf>
    <xf numFmtId="0" fontId="7" fillId="33" borderId="0" xfId="0" applyFont="1" applyFill="1" applyBorder="1" applyAlignment="1" applyProtection="1">
      <alignment vertical="center"/>
      <protection hidden="1"/>
    </xf>
    <xf numFmtId="172" fontId="7" fillId="33" borderId="21" xfId="0" applyNumberFormat="1" applyFont="1" applyFill="1" applyBorder="1" applyAlignment="1" applyProtection="1">
      <alignment horizontal="left" vertical="center"/>
      <protection locked="0"/>
    </xf>
    <xf numFmtId="0" fontId="2" fillId="33" borderId="17" xfId="0" applyFont="1" applyFill="1" applyBorder="1" applyAlignment="1" applyProtection="1">
      <alignment vertical="center" wrapText="1"/>
      <protection hidden="1"/>
    </xf>
    <xf numFmtId="0" fontId="2" fillId="33" borderId="17" xfId="0" applyFont="1" applyFill="1" applyBorder="1" applyAlignment="1" applyProtection="1">
      <alignment vertical="center"/>
      <protection hidden="1"/>
    </xf>
    <xf numFmtId="192" fontId="2" fillId="33" borderId="30" xfId="0" applyNumberFormat="1" applyFont="1" applyFill="1" applyBorder="1" applyAlignment="1" applyProtection="1">
      <alignment horizontal="center" vertical="center"/>
      <protection hidden="1" locked="0"/>
    </xf>
    <xf numFmtId="0" fontId="4" fillId="33" borderId="0" xfId="0" applyNumberFormat="1" applyFont="1" applyFill="1" applyBorder="1" applyAlignment="1" applyProtection="1">
      <alignment horizontal="left" vertical="top" wrapText="1" indent="1"/>
      <protection hidden="1"/>
    </xf>
    <xf numFmtId="0" fontId="2" fillId="33" borderId="30" xfId="0" applyFont="1" applyFill="1" applyBorder="1" applyAlignment="1" applyProtection="1">
      <alignment horizontal="left" vertical="center" wrapText="1" indent="1"/>
      <protection hidden="1"/>
    </xf>
    <xf numFmtId="49" fontId="2" fillId="33" borderId="30" xfId="0" applyNumberFormat="1"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33" borderId="32" xfId="0" applyNumberFormat="1"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2" fillId="33" borderId="34"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192" fontId="2" fillId="33" borderId="32" xfId="0" applyNumberFormat="1" applyFont="1" applyFill="1" applyBorder="1" applyAlignment="1" applyProtection="1">
      <alignment horizontal="center" vertical="center"/>
      <protection hidden="1" locked="0"/>
    </xf>
    <xf numFmtId="0" fontId="4" fillId="33" borderId="0" xfId="0" applyFont="1" applyFill="1" applyBorder="1" applyAlignment="1" applyProtection="1">
      <alignment horizontal="right" vertical="top" wrapText="1"/>
      <protection hidden="1"/>
    </xf>
    <xf numFmtId="0" fontId="2" fillId="33" borderId="36" xfId="0" applyFont="1" applyFill="1" applyBorder="1" applyAlignment="1" applyProtection="1">
      <alignment horizontal="center"/>
      <protection hidden="1" locked="0"/>
    </xf>
    <xf numFmtId="0" fontId="2" fillId="33" borderId="37" xfId="0" applyFont="1" applyFill="1" applyBorder="1" applyAlignment="1" applyProtection="1">
      <alignment horizontal="center"/>
      <protection hidden="1" locked="0"/>
    </xf>
    <xf numFmtId="0" fontId="2" fillId="33" borderId="38" xfId="0" applyFont="1" applyFill="1" applyBorder="1" applyAlignment="1" applyProtection="1">
      <alignment horizontal="center"/>
      <protection hidden="1" locked="0"/>
    </xf>
    <xf numFmtId="194" fontId="2" fillId="33" borderId="31" xfId="0" applyNumberFormat="1" applyFont="1" applyFill="1" applyBorder="1" applyAlignment="1" applyProtection="1">
      <alignment horizontal="center" vertical="center"/>
      <protection hidden="1"/>
    </xf>
    <xf numFmtId="194" fontId="2" fillId="33" borderId="30" xfId="0" applyNumberFormat="1" applyFont="1" applyFill="1" applyBorder="1" applyAlignment="1" applyProtection="1">
      <alignment horizontal="center" vertical="center"/>
      <protection hidden="1"/>
    </xf>
    <xf numFmtId="0" fontId="2" fillId="36" borderId="2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2" fillId="38" borderId="10"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2" fillId="33" borderId="36" xfId="0" applyNumberFormat="1" applyFont="1" applyFill="1" applyBorder="1" applyAlignment="1" applyProtection="1">
      <alignment horizontal="center" vertical="center" wrapText="1"/>
      <protection hidden="1"/>
    </xf>
    <xf numFmtId="0" fontId="2" fillId="33" borderId="37" xfId="0" applyNumberFormat="1" applyFont="1" applyFill="1" applyBorder="1" applyAlignment="1" applyProtection="1">
      <alignment horizontal="center" vertical="center" wrapText="1"/>
      <protection hidden="1"/>
    </xf>
    <xf numFmtId="0" fontId="2" fillId="33" borderId="38" xfId="0" applyNumberFormat="1" applyFont="1" applyFill="1" applyBorder="1" applyAlignment="1" applyProtection="1">
      <alignment horizontal="center" vertical="center" wrapText="1"/>
      <protection hidden="1"/>
    </xf>
    <xf numFmtId="0" fontId="2" fillId="35" borderId="0" xfId="0" applyFont="1" applyFill="1" applyAlignment="1" applyProtection="1">
      <alignment horizontal="left" wrapText="1"/>
      <protection/>
    </xf>
    <xf numFmtId="0" fontId="2" fillId="35" borderId="21" xfId="0" applyFont="1" applyFill="1" applyBorder="1" applyAlignment="1" applyProtection="1">
      <alignment horizontal="center" wrapText="1"/>
      <protection/>
    </xf>
    <xf numFmtId="0" fontId="4" fillId="35" borderId="17" xfId="0" applyFont="1" applyFill="1" applyBorder="1" applyAlignment="1" applyProtection="1">
      <alignment horizontal="center" vertical="top" wrapText="1"/>
      <protection/>
    </xf>
    <xf numFmtId="0" fontId="2" fillId="33" borderId="33" xfId="0" applyFont="1" applyFill="1" applyBorder="1" applyAlignment="1" applyProtection="1">
      <alignment vertical="center" wrapText="1"/>
      <protection hidden="1"/>
    </xf>
    <xf numFmtId="0" fontId="2" fillId="33" borderId="34" xfId="0" applyFont="1" applyFill="1" applyBorder="1" applyAlignment="1" applyProtection="1">
      <alignment vertical="center" wrapText="1"/>
      <protection hidden="1"/>
    </xf>
    <xf numFmtId="0" fontId="2" fillId="33" borderId="35" xfId="0" applyFont="1" applyFill="1" applyBorder="1" applyAlignment="1" applyProtection="1">
      <alignment vertical="center" wrapText="1"/>
      <protection hidden="1"/>
    </xf>
    <xf numFmtId="0" fontId="2" fillId="33" borderId="36" xfId="0" applyNumberFormat="1" applyFont="1" applyFill="1" applyBorder="1" applyAlignment="1" applyProtection="1">
      <alignment horizontal="center" vertical="center" wrapText="1"/>
      <protection hidden="1"/>
    </xf>
    <xf numFmtId="0" fontId="2" fillId="33" borderId="37" xfId="0" applyNumberFormat="1" applyFont="1" applyFill="1" applyBorder="1" applyAlignment="1" applyProtection="1">
      <alignment horizontal="center" vertical="center" wrapText="1"/>
      <protection hidden="1"/>
    </xf>
    <xf numFmtId="0" fontId="2" fillId="33" borderId="38" xfId="0" applyNumberFormat="1" applyFont="1" applyFill="1" applyBorder="1" applyAlignment="1" applyProtection="1">
      <alignment horizontal="center" vertical="center" wrapText="1"/>
      <protection hidden="1"/>
    </xf>
    <xf numFmtId="192" fontId="2" fillId="33" borderId="30" xfId="0" applyNumberFormat="1" applyFont="1" applyFill="1" applyBorder="1" applyAlignment="1" applyProtection="1">
      <alignment horizontal="center" vertical="center"/>
      <protection hidden="1"/>
    </xf>
    <xf numFmtId="198" fontId="2" fillId="33" borderId="21" xfId="0" applyNumberFormat="1"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wrapText="1"/>
      <protection hidden="1"/>
    </xf>
    <xf numFmtId="0" fontId="4" fillId="33" borderId="17"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locked="0"/>
    </xf>
    <xf numFmtId="0" fontId="2" fillId="33" borderId="30" xfId="0" applyFont="1" applyFill="1" applyBorder="1" applyAlignment="1" applyProtection="1">
      <alignment horizontal="left" vertical="center" wrapText="1"/>
      <protection hidden="1"/>
    </xf>
    <xf numFmtId="0" fontId="2" fillId="33" borderId="32" xfId="0" applyFont="1" applyFill="1" applyBorder="1" applyAlignment="1" applyProtection="1">
      <alignment horizontal="left" vertical="center" wrapText="1"/>
      <protection hidden="1"/>
    </xf>
    <xf numFmtId="49" fontId="2" fillId="33" borderId="36" xfId="0" applyNumberFormat="1" applyFont="1" applyFill="1" applyBorder="1" applyAlignment="1" applyProtection="1">
      <alignment horizontal="center" vertical="center"/>
      <protection hidden="1"/>
    </xf>
    <xf numFmtId="49" fontId="2" fillId="33" borderId="38" xfId="0" applyNumberFormat="1" applyFont="1" applyFill="1" applyBorder="1" applyAlignment="1" applyProtection="1">
      <alignment horizontal="center" vertical="center"/>
      <protection hidden="1"/>
    </xf>
    <xf numFmtId="0" fontId="2" fillId="33" borderId="36" xfId="0" applyFont="1" applyFill="1" applyBorder="1" applyAlignment="1" applyProtection="1">
      <alignment horizontal="left" vertical="center" wrapText="1"/>
      <protection hidden="1"/>
    </xf>
    <xf numFmtId="0" fontId="2" fillId="33" borderId="37" xfId="0" applyFont="1" applyFill="1" applyBorder="1" applyAlignment="1" applyProtection="1">
      <alignment horizontal="left" vertical="center" wrapText="1"/>
      <protection hidden="1"/>
    </xf>
    <xf numFmtId="0" fontId="2" fillId="33" borderId="38" xfId="0" applyFont="1" applyFill="1" applyBorder="1" applyAlignment="1" applyProtection="1">
      <alignment horizontal="left" vertical="center" wrapText="1"/>
      <protection hidden="1"/>
    </xf>
    <xf numFmtId="0" fontId="2" fillId="33" borderId="33" xfId="0" applyFont="1" applyFill="1" applyBorder="1" applyAlignment="1" applyProtection="1">
      <alignment horizontal="left" vertical="center" wrapText="1"/>
      <protection hidden="1"/>
    </xf>
    <xf numFmtId="0" fontId="2" fillId="33" borderId="34" xfId="0" applyFont="1" applyFill="1" applyBorder="1" applyAlignment="1" applyProtection="1">
      <alignment horizontal="left" vertical="center" wrapText="1"/>
      <protection hidden="1"/>
    </xf>
    <xf numFmtId="0" fontId="2" fillId="33" borderId="35" xfId="0" applyFont="1" applyFill="1" applyBorder="1" applyAlignment="1" applyProtection="1">
      <alignment horizontal="left" vertical="center" wrapText="1"/>
      <protection hidden="1"/>
    </xf>
    <xf numFmtId="0" fontId="2" fillId="33" borderId="36" xfId="0" applyFont="1" applyFill="1" applyBorder="1" applyAlignment="1" applyProtection="1">
      <alignment horizontal="left" vertical="center" wrapText="1"/>
      <protection hidden="1"/>
    </xf>
    <xf numFmtId="0" fontId="2" fillId="33" borderId="37" xfId="0" applyFont="1" applyFill="1" applyBorder="1" applyAlignment="1" applyProtection="1">
      <alignment horizontal="left" vertical="center" wrapText="1"/>
      <protection hidden="1"/>
    </xf>
    <xf numFmtId="0" fontId="2" fillId="33" borderId="38" xfId="0" applyFont="1" applyFill="1" applyBorder="1" applyAlignment="1" applyProtection="1">
      <alignment horizontal="left" vertical="center" wrapText="1"/>
      <protection hidden="1"/>
    </xf>
    <xf numFmtId="0" fontId="2" fillId="33" borderId="30" xfId="0" applyNumberFormat="1" applyFont="1" applyFill="1" applyBorder="1" applyAlignment="1" applyProtection="1">
      <alignment horizontal="center" vertical="center" wrapText="1"/>
      <protection hidden="1" locked="0"/>
    </xf>
    <xf numFmtId="3" fontId="2" fillId="33" borderId="30" xfId="0" applyNumberFormat="1" applyFont="1" applyFill="1" applyBorder="1" applyAlignment="1" applyProtection="1">
      <alignment horizontal="center" vertical="center" wrapText="1"/>
      <protection hidden="1" locked="0"/>
    </xf>
    <xf numFmtId="192" fontId="2" fillId="33" borderId="30" xfId="0" applyNumberFormat="1" applyFont="1" applyFill="1" applyBorder="1" applyAlignment="1" applyProtection="1">
      <alignment horizontal="center" vertical="center"/>
      <protection hidden="1"/>
    </xf>
    <xf numFmtId="0" fontId="2" fillId="33" borderId="31" xfId="0" applyNumberFormat="1" applyFont="1" applyFill="1" applyBorder="1" applyAlignment="1" applyProtection="1">
      <alignment horizontal="center" vertical="center" wrapText="1"/>
      <protection hidden="1" locked="0"/>
    </xf>
    <xf numFmtId="0" fontId="2" fillId="33" borderId="39" xfId="0" applyFont="1" applyFill="1" applyBorder="1" applyAlignment="1" applyProtection="1">
      <alignment horizontal="left" vertical="center" wrapText="1"/>
      <protection hidden="1"/>
    </xf>
    <xf numFmtId="0" fontId="2" fillId="33" borderId="40" xfId="0"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protection hidden="1"/>
    </xf>
    <xf numFmtId="187" fontId="2" fillId="33" borderId="31" xfId="0" applyNumberFormat="1" applyFont="1" applyFill="1" applyBorder="1" applyAlignment="1" applyProtection="1">
      <alignment horizontal="center" vertical="center" wrapText="1"/>
      <protection hidden="1" locked="0"/>
    </xf>
    <xf numFmtId="187" fontId="2" fillId="33" borderId="30" xfId="0" applyNumberFormat="1" applyFont="1" applyFill="1" applyBorder="1" applyAlignment="1" applyProtection="1">
      <alignment horizontal="center" vertical="center" wrapText="1"/>
      <protection hidden="1" locked="0"/>
    </xf>
    <xf numFmtId="0" fontId="1" fillId="33" borderId="0" xfId="0" applyFont="1" applyFill="1" applyBorder="1" applyAlignment="1" applyProtection="1">
      <alignment horizontal="center" vertical="center" wrapText="1"/>
      <protection hidden="1"/>
    </xf>
    <xf numFmtId="0" fontId="4" fillId="32" borderId="26" xfId="0" applyFont="1" applyFill="1" applyBorder="1" applyAlignment="1" applyProtection="1">
      <alignment horizontal="center" vertical="center"/>
      <protection hidden="1"/>
    </xf>
    <xf numFmtId="0" fontId="2" fillId="33" borderId="18"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9" xfId="0" applyNumberFormat="1" applyFont="1" applyFill="1" applyBorder="1" applyAlignment="1" applyProtection="1">
      <alignment horizontal="left" vertical="center" wrapText="1"/>
      <protection hidden="1"/>
    </xf>
    <xf numFmtId="0" fontId="2" fillId="33" borderId="39" xfId="0" applyNumberFormat="1" applyFont="1" applyFill="1" applyBorder="1" applyAlignment="1" applyProtection="1">
      <alignment horizontal="center" vertical="center" wrapText="1"/>
      <protection hidden="1"/>
    </xf>
    <xf numFmtId="0" fontId="2" fillId="33" borderId="40" xfId="0" applyNumberFormat="1" applyFont="1" applyFill="1" applyBorder="1" applyAlignment="1" applyProtection="1">
      <alignment horizontal="center" vertical="center" wrapText="1"/>
      <protection hidden="1"/>
    </xf>
    <xf numFmtId="199" fontId="2" fillId="33" borderId="36" xfId="0" applyNumberFormat="1" applyFont="1" applyFill="1" applyBorder="1" applyAlignment="1" applyProtection="1">
      <alignment horizontal="center" vertical="center"/>
      <protection/>
    </xf>
    <xf numFmtId="199" fontId="2" fillId="33" borderId="37" xfId="0" applyNumberFormat="1" applyFont="1" applyFill="1" applyBorder="1" applyAlignment="1" applyProtection="1">
      <alignment horizontal="center" vertical="center"/>
      <protection/>
    </xf>
    <xf numFmtId="199" fontId="2" fillId="33" borderId="38" xfId="0" applyNumberFormat="1"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wrapText="1"/>
      <protection hidden="1"/>
    </xf>
    <xf numFmtId="0" fontId="2" fillId="33" borderId="37" xfId="0" applyFont="1" applyFill="1" applyBorder="1" applyAlignment="1" applyProtection="1">
      <alignment horizontal="center" vertical="center" wrapText="1"/>
      <protection hidden="1"/>
    </xf>
    <xf numFmtId="0" fontId="2" fillId="33" borderId="38" xfId="0" applyFont="1" applyFill="1" applyBorder="1" applyAlignment="1" applyProtection="1">
      <alignment horizontal="center" vertical="center" wrapText="1"/>
      <protection hidden="1"/>
    </xf>
    <xf numFmtId="0" fontId="2" fillId="33" borderId="42" xfId="0" applyNumberFormat="1" applyFont="1" applyFill="1" applyBorder="1" applyAlignment="1" applyProtection="1">
      <alignment horizontal="left" vertical="center" wrapText="1"/>
      <protection hidden="1"/>
    </xf>
    <xf numFmtId="0" fontId="2" fillId="33" borderId="43" xfId="0" applyNumberFormat="1" applyFont="1" applyFill="1" applyBorder="1" applyAlignment="1" applyProtection="1">
      <alignment horizontal="left" vertical="center" wrapText="1"/>
      <protection hidden="1"/>
    </xf>
    <xf numFmtId="0" fontId="2" fillId="33" borderId="44" xfId="0" applyNumberFormat="1" applyFont="1" applyFill="1" applyBorder="1" applyAlignment="1" applyProtection="1">
      <alignment horizontal="left" vertical="center" wrapText="1"/>
      <protection hidden="1"/>
    </xf>
    <xf numFmtId="0" fontId="2" fillId="33" borderId="33" xfId="0" applyNumberFormat="1" applyFont="1" applyFill="1" applyBorder="1" applyAlignment="1" applyProtection="1">
      <alignment horizontal="center" vertical="center" wrapText="1"/>
      <protection hidden="1"/>
    </xf>
    <xf numFmtId="0" fontId="2" fillId="33" borderId="34" xfId="0" applyNumberFormat="1" applyFont="1" applyFill="1" applyBorder="1" applyAlignment="1" applyProtection="1">
      <alignment horizontal="center" vertical="center" wrapText="1"/>
      <protection hidden="1"/>
    </xf>
    <xf numFmtId="0" fontId="2" fillId="33" borderId="35" xfId="0" applyNumberFormat="1" applyFont="1" applyFill="1" applyBorder="1" applyAlignment="1" applyProtection="1">
      <alignment horizontal="center" vertical="center" wrapText="1"/>
      <protection hidden="1"/>
    </xf>
    <xf numFmtId="192" fontId="2" fillId="33" borderId="32" xfId="0" applyNumberFormat="1" applyFont="1" applyFill="1" applyBorder="1" applyAlignment="1" applyProtection="1">
      <alignment horizontal="center" vertical="center"/>
      <protection hidden="1"/>
    </xf>
    <xf numFmtId="0" fontId="4" fillId="32" borderId="45" xfId="0" applyFont="1" applyFill="1" applyBorder="1" applyAlignment="1" applyProtection="1">
      <alignment horizontal="center" vertical="center" wrapText="1"/>
      <protection hidden="1"/>
    </xf>
    <xf numFmtId="0" fontId="4" fillId="32" borderId="27" xfId="0" applyFont="1" applyFill="1" applyBorder="1" applyAlignment="1" applyProtection="1">
      <alignment horizontal="center" vertical="center" wrapText="1"/>
      <protection hidden="1"/>
    </xf>
    <xf numFmtId="0" fontId="4" fillId="32" borderId="46" xfId="0" applyFont="1" applyFill="1" applyBorder="1" applyAlignment="1" applyProtection="1">
      <alignment horizontal="center" vertical="center" wrapText="1"/>
      <protection hidden="1"/>
    </xf>
    <xf numFmtId="0" fontId="2" fillId="33" borderId="16" xfId="0" applyNumberFormat="1" applyFont="1" applyFill="1" applyBorder="1" applyAlignment="1" applyProtection="1">
      <alignment horizontal="center" vertical="center" wrapText="1"/>
      <protection hidden="1"/>
    </xf>
    <xf numFmtId="0" fontId="2" fillId="33" borderId="17" xfId="0" applyNumberFormat="1" applyFont="1" applyFill="1" applyBorder="1" applyAlignment="1" applyProtection="1">
      <alignment horizontal="center" vertical="center" wrapText="1"/>
      <protection hidden="1"/>
    </xf>
    <xf numFmtId="0" fontId="2" fillId="33" borderId="10" xfId="0" applyNumberFormat="1" applyFont="1" applyFill="1" applyBorder="1" applyAlignment="1" applyProtection="1">
      <alignment horizontal="center" vertical="center" wrapText="1"/>
      <protection hidden="1"/>
    </xf>
    <xf numFmtId="192" fontId="2" fillId="33" borderId="32" xfId="0" applyNumberFormat="1" applyFont="1" applyFill="1" applyBorder="1" applyAlignment="1" applyProtection="1">
      <alignment horizontal="center"/>
      <protection hidden="1" locked="0"/>
    </xf>
    <xf numFmtId="0" fontId="2" fillId="33" borderId="33" xfId="0" applyNumberFormat="1" applyFont="1" applyFill="1" applyBorder="1" applyAlignment="1" applyProtection="1">
      <alignment horizontal="center" wrapText="1"/>
      <protection hidden="1"/>
    </xf>
    <xf numFmtId="0" fontId="2" fillId="33" borderId="34" xfId="0" applyNumberFormat="1" applyFont="1" applyFill="1" applyBorder="1" applyAlignment="1" applyProtection="1">
      <alignment horizontal="center" wrapText="1"/>
      <protection hidden="1"/>
    </xf>
    <xf numFmtId="0" fontId="2" fillId="33" borderId="35" xfId="0" applyNumberFormat="1" applyFont="1" applyFill="1" applyBorder="1" applyAlignment="1" applyProtection="1">
      <alignment horizontal="center" wrapText="1"/>
      <protection hidden="1"/>
    </xf>
    <xf numFmtId="192" fontId="2" fillId="33" borderId="31" xfId="0" applyNumberFormat="1" applyFont="1" applyFill="1" applyBorder="1" applyAlignment="1" applyProtection="1">
      <alignment horizontal="center" vertical="center"/>
      <protection hidden="1"/>
    </xf>
    <xf numFmtId="192" fontId="2" fillId="33" borderId="31" xfId="0" applyNumberFormat="1" applyFont="1" applyFill="1" applyBorder="1" applyAlignment="1" applyProtection="1">
      <alignment horizontal="center" vertical="center"/>
      <protection hidden="1" locked="0"/>
    </xf>
    <xf numFmtId="192" fontId="2" fillId="33" borderId="30" xfId="0" applyNumberFormat="1" applyFont="1" applyFill="1" applyBorder="1" applyAlignment="1" applyProtection="1">
      <alignment horizontal="center"/>
      <protection hidden="1" locked="0"/>
    </xf>
    <xf numFmtId="0" fontId="2" fillId="33" borderId="36" xfId="0" applyNumberFormat="1" applyFont="1" applyFill="1" applyBorder="1" applyAlignment="1" applyProtection="1">
      <alignment horizontal="center" wrapText="1"/>
      <protection hidden="1"/>
    </xf>
    <xf numFmtId="0" fontId="2" fillId="33" borderId="37" xfId="0" applyNumberFormat="1" applyFont="1" applyFill="1" applyBorder="1" applyAlignment="1" applyProtection="1">
      <alignment horizontal="center" wrapText="1"/>
      <protection hidden="1"/>
    </xf>
    <xf numFmtId="0" fontId="2" fillId="33" borderId="38" xfId="0" applyNumberFormat="1" applyFont="1" applyFill="1" applyBorder="1" applyAlignment="1" applyProtection="1">
      <alignment horizontal="center" wrapText="1"/>
      <protection hidden="1"/>
    </xf>
    <xf numFmtId="0" fontId="2" fillId="36" borderId="16"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center" vertical="center" wrapText="1"/>
      <protection hidden="1"/>
    </xf>
    <xf numFmtId="0" fontId="2" fillId="36" borderId="10"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9" xfId="0" applyFont="1" applyFill="1" applyBorder="1" applyAlignment="1" applyProtection="1">
      <alignment horizontal="center" vertical="center" wrapText="1"/>
      <protection hidden="1"/>
    </xf>
    <xf numFmtId="0" fontId="2" fillId="36" borderId="20" xfId="0" applyFont="1" applyFill="1" applyBorder="1" applyAlignment="1" applyProtection="1">
      <alignment horizontal="center" vertical="center" wrapText="1"/>
      <protection hidden="1"/>
    </xf>
    <xf numFmtId="0" fontId="2" fillId="36" borderId="21" xfId="0" applyFont="1" applyFill="1" applyBorder="1" applyAlignment="1" applyProtection="1">
      <alignment horizontal="center" vertical="center" wrapText="1"/>
      <protection hidden="1"/>
    </xf>
    <xf numFmtId="0" fontId="2" fillId="36" borderId="22" xfId="0" applyFont="1" applyFill="1" applyBorder="1" applyAlignment="1" applyProtection="1">
      <alignment horizontal="center" vertical="center" wrapText="1"/>
      <protection hidden="1"/>
    </xf>
    <xf numFmtId="0" fontId="15" fillId="33" borderId="0" xfId="0" applyFont="1" applyFill="1" applyBorder="1" applyAlignment="1" applyProtection="1">
      <alignment horizontal="left" vertical="center" wrapText="1" indent="1"/>
      <protection hidden="1" locked="0"/>
    </xf>
    <xf numFmtId="0" fontId="2" fillId="33" borderId="32" xfId="0" applyFont="1" applyFill="1" applyBorder="1" applyAlignment="1" applyProtection="1">
      <alignment horizontal="left" vertical="center" wrapText="1"/>
      <protection hidden="1" locked="0"/>
    </xf>
    <xf numFmtId="0" fontId="2" fillId="33" borderId="30" xfId="0" applyFont="1" applyFill="1" applyBorder="1" applyAlignment="1" applyProtection="1">
      <alignment horizontal="left" vertical="center" wrapText="1"/>
      <protection hidden="1" locked="0"/>
    </xf>
    <xf numFmtId="0" fontId="2" fillId="33" borderId="16" xfId="0" applyNumberFormat="1" applyFont="1" applyFill="1" applyBorder="1" applyAlignment="1" applyProtection="1">
      <alignment horizontal="center" wrapText="1"/>
      <protection hidden="1"/>
    </xf>
    <xf numFmtId="0" fontId="2" fillId="33" borderId="17" xfId="0" applyNumberFormat="1" applyFont="1" applyFill="1" applyBorder="1" applyAlignment="1" applyProtection="1">
      <alignment horizontal="center" wrapText="1"/>
      <protection hidden="1"/>
    </xf>
    <xf numFmtId="0" fontId="2" fillId="33" borderId="10" xfId="0" applyNumberFormat="1" applyFont="1" applyFill="1" applyBorder="1" applyAlignment="1" applyProtection="1">
      <alignment horizontal="center" wrapText="1"/>
      <protection hidden="1"/>
    </xf>
    <xf numFmtId="0" fontId="2" fillId="33" borderId="30" xfId="0" applyFont="1" applyFill="1" applyBorder="1" applyAlignment="1" applyProtection="1">
      <alignment horizontal="left" vertical="center" indent="1"/>
      <protection hidden="1"/>
    </xf>
    <xf numFmtId="0" fontId="2" fillId="33" borderId="30" xfId="0" applyNumberFormat="1" applyFont="1" applyFill="1" applyBorder="1" applyAlignment="1" applyProtection="1">
      <alignment horizontal="center" vertical="center"/>
      <protection hidden="1"/>
    </xf>
    <xf numFmtId="0" fontId="2" fillId="38" borderId="26" xfId="0" applyFont="1" applyFill="1" applyBorder="1" applyAlignment="1" applyProtection="1">
      <alignment horizontal="center" vertical="center" wrapText="1"/>
      <protection hidden="1"/>
    </xf>
    <xf numFmtId="0" fontId="2" fillId="33" borderId="31" xfId="0" applyFont="1" applyFill="1" applyBorder="1" applyAlignment="1" applyProtection="1">
      <alignment horizontal="left" vertical="center" wrapText="1"/>
      <protection hidden="1"/>
    </xf>
    <xf numFmtId="0" fontId="2" fillId="33" borderId="31" xfId="0" applyFont="1" applyFill="1" applyBorder="1" applyAlignment="1" applyProtection="1">
      <alignment horizontal="left" vertical="center"/>
      <protection hidden="1"/>
    </xf>
    <xf numFmtId="192" fontId="2" fillId="33" borderId="30" xfId="0" applyNumberFormat="1" applyFont="1" applyFill="1" applyBorder="1" applyAlignment="1" applyProtection="1">
      <alignment horizontal="center"/>
      <protection hidden="1"/>
    </xf>
    <xf numFmtId="0" fontId="2" fillId="38" borderId="26"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192" fontId="2" fillId="33" borderId="42" xfId="0" applyNumberFormat="1" applyFont="1" applyFill="1" applyBorder="1" applyAlignment="1" applyProtection="1">
      <alignment horizontal="center"/>
      <protection hidden="1" locked="0"/>
    </xf>
    <xf numFmtId="192" fontId="2" fillId="33" borderId="43" xfId="0" applyNumberFormat="1" applyFont="1" applyFill="1" applyBorder="1" applyAlignment="1" applyProtection="1">
      <alignment horizontal="center"/>
      <protection hidden="1" locked="0"/>
    </xf>
    <xf numFmtId="192" fontId="2" fillId="33" borderId="44" xfId="0" applyNumberFormat="1" applyFont="1" applyFill="1" applyBorder="1" applyAlignment="1" applyProtection="1">
      <alignment horizontal="center"/>
      <protection hidden="1" locked="0"/>
    </xf>
    <xf numFmtId="192" fontId="2" fillId="33" borderId="33" xfId="0" applyNumberFormat="1" applyFont="1" applyFill="1" applyBorder="1" applyAlignment="1" applyProtection="1">
      <alignment horizontal="center"/>
      <protection hidden="1" locked="0"/>
    </xf>
    <xf numFmtId="192" fontId="2" fillId="33" borderId="34" xfId="0" applyNumberFormat="1" applyFont="1" applyFill="1" applyBorder="1" applyAlignment="1" applyProtection="1">
      <alignment horizontal="center"/>
      <protection hidden="1" locked="0"/>
    </xf>
    <xf numFmtId="192" fontId="2" fillId="33" borderId="35" xfId="0" applyNumberFormat="1" applyFont="1" applyFill="1" applyBorder="1" applyAlignment="1" applyProtection="1">
      <alignment horizontal="center"/>
      <protection hidden="1" locked="0"/>
    </xf>
    <xf numFmtId="0" fontId="15" fillId="33" borderId="0" xfId="0" applyFont="1" applyFill="1" applyAlignment="1" applyProtection="1">
      <alignment horizontal="left" vertical="center" indent="1"/>
      <protection hidden="1"/>
    </xf>
    <xf numFmtId="0" fontId="2" fillId="33" borderId="16"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16" xfId="0" applyFont="1" applyFill="1" applyBorder="1" applyAlignment="1" applyProtection="1">
      <alignment horizontal="left" vertical="center" wrapText="1"/>
      <protection hidden="1"/>
    </xf>
    <xf numFmtId="0" fontId="2" fillId="33" borderId="17" xfId="0" applyFont="1" applyFill="1" applyBorder="1" applyAlignment="1" applyProtection="1">
      <alignment horizontal="left" vertical="center" wrapText="1"/>
      <protection hidden="1"/>
    </xf>
    <xf numFmtId="0" fontId="2" fillId="33" borderId="10" xfId="0" applyFont="1" applyFill="1" applyBorder="1" applyAlignment="1" applyProtection="1">
      <alignment horizontal="left" vertical="center" wrapText="1"/>
      <protection hidden="1"/>
    </xf>
    <xf numFmtId="0" fontId="2" fillId="33" borderId="18"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wrapText="1"/>
      <protection hidden="1"/>
    </xf>
    <xf numFmtId="0" fontId="2" fillId="33" borderId="16" xfId="0" applyFont="1" applyFill="1" applyBorder="1" applyAlignment="1" applyProtection="1">
      <alignment horizontal="center" vertical="top" wrapText="1"/>
      <protection hidden="1"/>
    </xf>
    <xf numFmtId="0" fontId="2" fillId="33" borderId="17" xfId="0" applyFont="1" applyFill="1" applyBorder="1" applyAlignment="1" applyProtection="1">
      <alignment horizontal="center" vertical="top"/>
      <protection hidden="1"/>
    </xf>
    <xf numFmtId="0" fontId="2" fillId="33" borderId="10" xfId="0" applyFont="1" applyFill="1" applyBorder="1" applyAlignment="1" applyProtection="1">
      <alignment horizontal="center" vertical="top"/>
      <protection hidden="1"/>
    </xf>
    <xf numFmtId="0" fontId="2" fillId="33" borderId="18" xfId="0" applyFont="1" applyFill="1" applyBorder="1" applyAlignment="1" applyProtection="1">
      <alignment horizontal="center" vertical="top"/>
      <protection hidden="1"/>
    </xf>
    <xf numFmtId="0" fontId="2" fillId="33" borderId="0" xfId="0" applyFont="1" applyFill="1" applyBorder="1" applyAlignment="1" applyProtection="1">
      <alignment horizontal="center" vertical="top"/>
      <protection hidden="1"/>
    </xf>
    <xf numFmtId="0" fontId="2" fillId="33" borderId="19" xfId="0" applyFont="1" applyFill="1" applyBorder="1" applyAlignment="1" applyProtection="1">
      <alignment horizontal="center" vertical="top"/>
      <protection hidden="1"/>
    </xf>
    <xf numFmtId="0" fontId="2" fillId="33" borderId="20" xfId="0" applyFont="1" applyFill="1" applyBorder="1" applyAlignment="1" applyProtection="1">
      <alignment horizontal="center" vertical="top"/>
      <protection hidden="1"/>
    </xf>
    <xf numFmtId="0" fontId="2" fillId="33" borderId="21" xfId="0" applyFont="1" applyFill="1" applyBorder="1" applyAlignment="1" applyProtection="1">
      <alignment horizontal="center" vertical="top"/>
      <protection hidden="1"/>
    </xf>
    <xf numFmtId="0" fontId="2" fillId="33" borderId="22" xfId="0" applyFont="1" applyFill="1" applyBorder="1" applyAlignment="1" applyProtection="1">
      <alignment horizontal="center" vertical="top"/>
      <protection hidden="1"/>
    </xf>
    <xf numFmtId="0" fontId="2" fillId="33" borderId="18"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19" xfId="0" applyFont="1" applyFill="1" applyBorder="1" applyAlignment="1" applyProtection="1">
      <alignment horizontal="left" vertical="center" wrapText="1" indent="2"/>
      <protection hidden="1"/>
    </xf>
    <xf numFmtId="0" fontId="2" fillId="33" borderId="20" xfId="0" applyFont="1" applyFill="1" applyBorder="1" applyAlignment="1" applyProtection="1">
      <alignment horizontal="left" vertical="center" wrapText="1" indent="2"/>
      <protection hidden="1"/>
    </xf>
    <xf numFmtId="0" fontId="2" fillId="33" borderId="21" xfId="0" applyFont="1" applyFill="1" applyBorder="1" applyAlignment="1" applyProtection="1">
      <alignment horizontal="left" vertical="center" wrapText="1" indent="2"/>
      <protection hidden="1"/>
    </xf>
    <xf numFmtId="0" fontId="2" fillId="33" borderId="22" xfId="0" applyFont="1" applyFill="1" applyBorder="1" applyAlignment="1" applyProtection="1">
      <alignment horizontal="left" vertical="center" wrapText="1" indent="2"/>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199" fontId="2" fillId="33" borderId="30" xfId="0" applyNumberFormat="1" applyFont="1" applyFill="1" applyBorder="1" applyAlignment="1" applyProtection="1">
      <alignment horizontal="center" vertical="center"/>
      <protection hidden="1"/>
    </xf>
    <xf numFmtId="199" fontId="2" fillId="33" borderId="32" xfId="0" applyNumberFormat="1" applyFont="1" applyFill="1" applyBorder="1" applyAlignment="1" applyProtection="1">
      <alignment horizontal="center" vertical="center"/>
      <protection hidden="1"/>
    </xf>
    <xf numFmtId="49" fontId="2" fillId="33" borderId="33" xfId="0" applyNumberFormat="1" applyFont="1" applyFill="1" applyBorder="1" applyAlignment="1" applyProtection="1">
      <alignment horizontal="center" vertical="center"/>
      <protection hidden="1"/>
    </xf>
    <xf numFmtId="49" fontId="2" fillId="33" borderId="35" xfId="0" applyNumberFormat="1" applyFont="1" applyFill="1" applyBorder="1" applyAlignment="1" applyProtection="1">
      <alignment horizontal="center" vertical="center"/>
      <protection hidden="1"/>
    </xf>
    <xf numFmtId="199" fontId="2" fillId="33" borderId="36" xfId="0" applyNumberFormat="1" applyFont="1" applyFill="1" applyBorder="1" applyAlignment="1" applyProtection="1">
      <alignment horizontal="center" vertical="center"/>
      <protection locked="0"/>
    </xf>
    <xf numFmtId="199" fontId="2" fillId="33" borderId="37" xfId="0" applyNumberFormat="1" applyFont="1" applyFill="1" applyBorder="1" applyAlignment="1" applyProtection="1">
      <alignment horizontal="center" vertical="center"/>
      <protection locked="0"/>
    </xf>
    <xf numFmtId="199" fontId="2" fillId="33" borderId="38" xfId="0" applyNumberFormat="1" applyFont="1" applyFill="1" applyBorder="1" applyAlignment="1" applyProtection="1">
      <alignment horizontal="center" vertical="center"/>
      <protection locked="0"/>
    </xf>
    <xf numFmtId="199" fontId="2" fillId="33" borderId="33" xfId="0" applyNumberFormat="1" applyFont="1" applyFill="1" applyBorder="1" applyAlignment="1" applyProtection="1">
      <alignment horizontal="center" vertical="center"/>
      <protection locked="0"/>
    </xf>
    <xf numFmtId="199" fontId="2" fillId="33" borderId="34" xfId="0" applyNumberFormat="1" applyFont="1" applyFill="1" applyBorder="1" applyAlignment="1" applyProtection="1">
      <alignment horizontal="center" vertical="center"/>
      <protection locked="0"/>
    </xf>
    <xf numFmtId="199" fontId="2" fillId="33" borderId="35" xfId="0" applyNumberFormat="1"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wrapText="1"/>
      <protection hidden="1"/>
    </xf>
    <xf numFmtId="0" fontId="2" fillId="33" borderId="35" xfId="0" applyFont="1" applyFill="1" applyBorder="1" applyAlignment="1" applyProtection="1">
      <alignment horizontal="center" vertical="center" wrapText="1"/>
      <protection hidden="1"/>
    </xf>
    <xf numFmtId="192" fontId="2" fillId="33" borderId="31" xfId="0" applyNumberFormat="1" applyFont="1" applyFill="1" applyBorder="1" applyAlignment="1" applyProtection="1">
      <alignment horizontal="center" vertical="center"/>
      <protection hidden="1"/>
    </xf>
    <xf numFmtId="0" fontId="2" fillId="36" borderId="47" xfId="0" applyFont="1" applyFill="1" applyBorder="1" applyAlignment="1" applyProtection="1">
      <alignment horizontal="center" vertical="center"/>
      <protection hidden="1"/>
    </xf>
    <xf numFmtId="0" fontId="2" fillId="36" borderId="48" xfId="0" applyFont="1" applyFill="1" applyBorder="1" applyAlignment="1" applyProtection="1">
      <alignment horizontal="center" vertical="center"/>
      <protection hidden="1"/>
    </xf>
    <xf numFmtId="0" fontId="2" fillId="36" borderId="49" xfId="0" applyFont="1" applyFill="1" applyBorder="1" applyAlignment="1" applyProtection="1">
      <alignment horizontal="center" vertical="center"/>
      <protection hidden="1"/>
    </xf>
    <xf numFmtId="0" fontId="2" fillId="33" borderId="36" xfId="0" applyNumberFormat="1" applyFont="1" applyFill="1" applyBorder="1" applyAlignment="1" applyProtection="1">
      <alignment horizontal="left" vertical="center" wrapText="1"/>
      <protection hidden="1"/>
    </xf>
    <xf numFmtId="0" fontId="2" fillId="33" borderId="37" xfId="0" applyNumberFormat="1" applyFont="1" applyFill="1" applyBorder="1" applyAlignment="1" applyProtection="1">
      <alignment horizontal="left" vertical="center" wrapText="1"/>
      <protection hidden="1"/>
    </xf>
    <xf numFmtId="0" fontId="2" fillId="33" borderId="38" xfId="0" applyNumberFormat="1" applyFont="1" applyFill="1" applyBorder="1" applyAlignment="1" applyProtection="1">
      <alignment horizontal="left" vertical="center" wrapText="1"/>
      <protection hidden="1"/>
    </xf>
    <xf numFmtId="199" fontId="2" fillId="33" borderId="33" xfId="0" applyNumberFormat="1" applyFont="1" applyFill="1" applyBorder="1" applyAlignment="1" applyProtection="1">
      <alignment horizontal="center" vertical="center"/>
      <protection/>
    </xf>
    <xf numFmtId="199" fontId="2" fillId="33" borderId="34" xfId="0" applyNumberFormat="1" applyFont="1" applyFill="1" applyBorder="1" applyAlignment="1" applyProtection="1">
      <alignment horizontal="center" vertical="center"/>
      <protection/>
    </xf>
    <xf numFmtId="199" fontId="2" fillId="33" borderId="35" xfId="0" applyNumberFormat="1"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hidden="1"/>
    </xf>
    <xf numFmtId="0" fontId="2" fillId="33" borderId="27"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4" fillId="33" borderId="27" xfId="0" applyFont="1" applyFill="1" applyBorder="1" applyAlignment="1" applyProtection="1">
      <alignment horizontal="center" vertical="top"/>
      <protection hidden="1"/>
    </xf>
    <xf numFmtId="0" fontId="2" fillId="33" borderId="20" xfId="0" applyFont="1" applyFill="1" applyBorder="1" applyAlignment="1" applyProtection="1">
      <alignment horizontal="left" vertical="center"/>
      <protection hidden="1"/>
    </xf>
    <xf numFmtId="0" fontId="2" fillId="33" borderId="21" xfId="0" applyFont="1" applyFill="1" applyBorder="1" applyAlignment="1" applyProtection="1">
      <alignment horizontal="left" vertical="center"/>
      <protection hidden="1"/>
    </xf>
    <xf numFmtId="0" fontId="11" fillId="32" borderId="0" xfId="0" applyFont="1" applyFill="1" applyAlignment="1" applyProtection="1">
      <alignment horizontal="center" vertical="center"/>
      <protection hidden="1"/>
    </xf>
    <xf numFmtId="0" fontId="4" fillId="33" borderId="0" xfId="0" applyFont="1" applyFill="1" applyBorder="1" applyAlignment="1" applyProtection="1">
      <alignment horizontal="right" vertical="center"/>
      <protection hidden="1"/>
    </xf>
    <xf numFmtId="0" fontId="5" fillId="32" borderId="0" xfId="42" applyFill="1" applyBorder="1" applyAlignment="1" applyProtection="1">
      <alignment horizontal="left" vertical="center"/>
      <protection hidden="1"/>
    </xf>
    <xf numFmtId="0" fontId="1" fillId="33" borderId="45" xfId="0" applyFont="1" applyFill="1" applyBorder="1" applyAlignment="1" applyProtection="1">
      <alignment horizontal="center" vertical="center"/>
      <protection hidden="1"/>
    </xf>
    <xf numFmtId="0" fontId="1" fillId="33" borderId="27" xfId="0" applyFont="1" applyFill="1" applyBorder="1" applyAlignment="1" applyProtection="1">
      <alignment horizontal="center" vertical="center"/>
      <protection hidden="1"/>
    </xf>
    <xf numFmtId="0" fontId="1" fillId="33" borderId="46" xfId="0" applyFont="1" applyFill="1" applyBorder="1" applyAlignment="1" applyProtection="1">
      <alignment horizontal="center" vertical="center"/>
      <protection hidden="1"/>
    </xf>
    <xf numFmtId="0" fontId="4" fillId="34" borderId="26" xfId="0" applyFont="1" applyFill="1" applyBorder="1" applyAlignment="1" applyProtection="1">
      <alignment horizontal="center" vertical="center" wrapText="1"/>
      <protection/>
    </xf>
    <xf numFmtId="0" fontId="2" fillId="33" borderId="18" xfId="0" applyFont="1" applyFill="1" applyBorder="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2" fillId="33" borderId="21" xfId="0" applyFont="1" applyFill="1" applyBorder="1" applyAlignment="1" applyProtection="1">
      <alignment horizontal="left" vertical="center"/>
      <protection hidden="1" locked="0"/>
    </xf>
    <xf numFmtId="0" fontId="2" fillId="33" borderId="21"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37" borderId="2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top"/>
      <protection/>
    </xf>
    <xf numFmtId="49" fontId="1" fillId="33" borderId="0" xfId="0" applyNumberFormat="1" applyFont="1" applyFill="1" applyBorder="1" applyAlignment="1" applyProtection="1">
      <alignment horizontal="center" vertical="center"/>
      <protection hidden="1"/>
    </xf>
    <xf numFmtId="0" fontId="2" fillId="38" borderId="26" xfId="0" applyFont="1" applyFill="1" applyBorder="1" applyAlignment="1" applyProtection="1">
      <alignment horizontal="center" vertical="center"/>
      <protection hidden="1"/>
    </xf>
    <xf numFmtId="0" fontId="9" fillId="32" borderId="26"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locked="0"/>
    </xf>
    <xf numFmtId="0" fontId="2" fillId="35" borderId="26"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wrapText="1" indent="1"/>
      <protection hidden="1"/>
    </xf>
    <xf numFmtId="0" fontId="4" fillId="32" borderId="45" xfId="0" applyFont="1" applyFill="1" applyBorder="1" applyAlignment="1" applyProtection="1">
      <alignment horizontal="center" vertical="center"/>
      <protection hidden="1"/>
    </xf>
    <xf numFmtId="0" fontId="4" fillId="32" borderId="27" xfId="0" applyFont="1" applyFill="1" applyBorder="1" applyAlignment="1" applyProtection="1">
      <alignment horizontal="center" vertical="center"/>
      <protection hidden="1"/>
    </xf>
    <xf numFmtId="0" fontId="4" fillId="32" borderId="46" xfId="0" applyFont="1" applyFill="1" applyBorder="1" applyAlignment="1" applyProtection="1">
      <alignment horizontal="center" vertical="center"/>
      <protection hidden="1"/>
    </xf>
    <xf numFmtId="0" fontId="2" fillId="35" borderId="36" xfId="0" applyFont="1" applyFill="1" applyBorder="1" applyAlignment="1" applyProtection="1">
      <alignment horizontal="left" vertical="center" wrapText="1"/>
      <protection hidden="1"/>
    </xf>
    <xf numFmtId="0" fontId="2" fillId="35" borderId="37" xfId="0" applyFont="1" applyFill="1" applyBorder="1" applyAlignment="1" applyProtection="1">
      <alignment horizontal="left" vertical="center" wrapText="1"/>
      <protection hidden="1"/>
    </xf>
    <xf numFmtId="0" fontId="2" fillId="35" borderId="38" xfId="0" applyFont="1" applyFill="1" applyBorder="1" applyAlignment="1" applyProtection="1">
      <alignment horizontal="left" vertical="center" wrapText="1"/>
      <protection hidden="1"/>
    </xf>
    <xf numFmtId="0" fontId="2" fillId="33" borderId="39" xfId="0" applyFont="1" applyFill="1" applyBorder="1" applyAlignment="1" applyProtection="1">
      <alignment horizontal="left" vertical="center" wrapText="1"/>
      <protection hidden="1"/>
    </xf>
    <xf numFmtId="0" fontId="2" fillId="33" borderId="40" xfId="0"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protection hidden="1"/>
    </xf>
    <xf numFmtId="0" fontId="2" fillId="33" borderId="39" xfId="0" applyFont="1" applyFill="1" applyBorder="1" applyAlignment="1" applyProtection="1">
      <alignment horizontal="center" vertical="center"/>
      <protection hidden="1"/>
    </xf>
    <xf numFmtId="0" fontId="2" fillId="33" borderId="40" xfId="0" applyFont="1" applyFill="1" applyBorder="1" applyAlignment="1" applyProtection="1">
      <alignment horizontal="center" vertical="center"/>
      <protection hidden="1"/>
    </xf>
    <xf numFmtId="0" fontId="2" fillId="33" borderId="41" xfId="0" applyFont="1" applyFill="1" applyBorder="1" applyAlignment="1" applyProtection="1">
      <alignment horizontal="center" vertical="center"/>
      <protection hidden="1"/>
    </xf>
    <xf numFmtId="0" fontId="2" fillId="33" borderId="36" xfId="0" applyFont="1" applyFill="1" applyBorder="1" applyAlignment="1" applyProtection="1">
      <alignment horizontal="center" vertical="center"/>
      <protection hidden="1"/>
    </xf>
    <xf numFmtId="0" fontId="2" fillId="33" borderId="37"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protection hidden="1"/>
    </xf>
    <xf numFmtId="49" fontId="2" fillId="33" borderId="39" xfId="0" applyNumberFormat="1" applyFont="1" applyFill="1" applyBorder="1" applyAlignment="1" applyProtection="1">
      <alignment horizontal="center" vertical="center"/>
      <protection hidden="1"/>
    </xf>
    <xf numFmtId="49" fontId="2" fillId="33" borderId="41" xfId="0" applyNumberFormat="1" applyFont="1" applyFill="1" applyBorder="1" applyAlignment="1" applyProtection="1">
      <alignment horizontal="center" vertical="center"/>
      <protection hidden="1"/>
    </xf>
    <xf numFmtId="192" fontId="2" fillId="33" borderId="39" xfId="0" applyNumberFormat="1" applyFont="1" applyFill="1" applyBorder="1" applyAlignment="1" applyProtection="1">
      <alignment horizontal="center" vertical="center"/>
      <protection locked="0"/>
    </xf>
    <xf numFmtId="192" fontId="2" fillId="33" borderId="40" xfId="0" applyNumberFormat="1" applyFont="1" applyFill="1" applyBorder="1" applyAlignment="1" applyProtection="1">
      <alignment horizontal="center" vertical="center"/>
      <protection locked="0"/>
    </xf>
    <xf numFmtId="192" fontId="2" fillId="33" borderId="41" xfId="0" applyNumberFormat="1" applyFont="1" applyFill="1" applyBorder="1" applyAlignment="1" applyProtection="1">
      <alignment horizontal="center" vertical="center"/>
      <protection locked="0"/>
    </xf>
    <xf numFmtId="192" fontId="2" fillId="33" borderId="36" xfId="0" applyNumberFormat="1" applyFont="1" applyFill="1" applyBorder="1" applyAlignment="1" applyProtection="1">
      <alignment horizontal="center" vertical="center"/>
      <protection locked="0"/>
    </xf>
    <xf numFmtId="192" fontId="2" fillId="33" borderId="37" xfId="0" applyNumberFormat="1" applyFont="1" applyFill="1" applyBorder="1" applyAlignment="1" applyProtection="1">
      <alignment horizontal="center" vertical="center"/>
      <protection locked="0"/>
    </xf>
    <xf numFmtId="192" fontId="2" fillId="33" borderId="38" xfId="0" applyNumberFormat="1" applyFont="1" applyFill="1" applyBorder="1" applyAlignment="1" applyProtection="1">
      <alignment horizontal="center" vertical="center"/>
      <protection locked="0"/>
    </xf>
    <xf numFmtId="0" fontId="2" fillId="0" borderId="50" xfId="0" applyFont="1" applyFill="1" applyBorder="1" applyAlignment="1" applyProtection="1">
      <alignment horizontal="left" wrapText="1" indent="1"/>
      <protection hidden="1" locked="0"/>
    </xf>
    <xf numFmtId="0" fontId="2" fillId="33" borderId="30" xfId="0" applyFont="1" applyFill="1" applyBorder="1" applyAlignment="1" applyProtection="1">
      <alignment horizontal="center" wrapText="1"/>
      <protection hidden="1" locked="0"/>
    </xf>
    <xf numFmtId="0" fontId="2" fillId="33" borderId="42" xfId="0" applyNumberFormat="1" applyFont="1" applyFill="1" applyBorder="1" applyAlignment="1" applyProtection="1">
      <alignment horizontal="left" vertical="center" wrapText="1" indent="1"/>
      <protection hidden="1"/>
    </xf>
    <xf numFmtId="0" fontId="2" fillId="33" borderId="43" xfId="0" applyNumberFormat="1" applyFont="1" applyFill="1" applyBorder="1" applyAlignment="1" applyProtection="1">
      <alignment horizontal="left" vertical="center" wrapText="1" indent="1"/>
      <protection hidden="1"/>
    </xf>
    <xf numFmtId="0" fontId="2" fillId="33" borderId="44" xfId="0" applyNumberFormat="1" applyFont="1" applyFill="1" applyBorder="1" applyAlignment="1" applyProtection="1">
      <alignment horizontal="left" vertical="center" wrapText="1" indent="1"/>
      <protection hidden="1"/>
    </xf>
    <xf numFmtId="0" fontId="2" fillId="33" borderId="51" xfId="0" applyNumberFormat="1" applyFont="1" applyFill="1" applyBorder="1" applyAlignment="1" applyProtection="1">
      <alignment horizontal="left" vertical="center" wrapText="1" indent="1"/>
      <protection hidden="1"/>
    </xf>
    <xf numFmtId="0" fontId="2" fillId="33" borderId="28" xfId="0" applyNumberFormat="1" applyFont="1" applyFill="1" applyBorder="1" applyAlignment="1" applyProtection="1">
      <alignment horizontal="left" vertical="center" wrapText="1" indent="1"/>
      <protection hidden="1"/>
    </xf>
    <xf numFmtId="0" fontId="2" fillId="33" borderId="29" xfId="0" applyNumberFormat="1" applyFont="1" applyFill="1" applyBorder="1" applyAlignment="1" applyProtection="1">
      <alignment horizontal="left" vertical="center" wrapText="1" indent="1"/>
      <protection hidden="1"/>
    </xf>
    <xf numFmtId="0" fontId="2" fillId="33" borderId="36" xfId="0" applyNumberFormat="1" applyFont="1" applyFill="1" applyBorder="1" applyAlignment="1" applyProtection="1">
      <alignment horizontal="left" vertical="center" wrapText="1" indent="1"/>
      <protection hidden="1"/>
    </xf>
    <xf numFmtId="0" fontId="2" fillId="33" borderId="37" xfId="0" applyNumberFormat="1" applyFont="1" applyFill="1" applyBorder="1" applyAlignment="1" applyProtection="1">
      <alignment horizontal="left" vertical="center" wrapText="1" indent="1"/>
      <protection hidden="1"/>
    </xf>
    <xf numFmtId="0" fontId="2" fillId="33" borderId="38" xfId="0" applyNumberFormat="1" applyFont="1" applyFill="1" applyBorder="1" applyAlignment="1" applyProtection="1">
      <alignment horizontal="left" vertical="center" wrapText="1" indent="1"/>
      <protection hidden="1"/>
    </xf>
    <xf numFmtId="0" fontId="4" fillId="32" borderId="16" xfId="0" applyFont="1" applyFill="1" applyBorder="1" applyAlignment="1" applyProtection="1">
      <alignment horizontal="center" vertical="center"/>
      <protection hidden="1"/>
    </xf>
    <xf numFmtId="0" fontId="4" fillId="32" borderId="17" xfId="0" applyFont="1" applyFill="1" applyBorder="1" applyAlignment="1" applyProtection="1">
      <alignment horizontal="center" vertical="center"/>
      <protection hidden="1"/>
    </xf>
    <xf numFmtId="0" fontId="4" fillId="32" borderId="1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protection hidden="1" locked="0"/>
    </xf>
    <xf numFmtId="0" fontId="2" fillId="33" borderId="40" xfId="0" applyFont="1" applyFill="1" applyBorder="1" applyAlignment="1" applyProtection="1">
      <alignment horizontal="center"/>
      <protection hidden="1" locked="0"/>
    </xf>
    <xf numFmtId="0" fontId="2" fillId="33" borderId="41" xfId="0" applyFont="1" applyFill="1" applyBorder="1" applyAlignment="1" applyProtection="1">
      <alignment horizontal="center"/>
      <protection hidden="1" locked="0"/>
    </xf>
    <xf numFmtId="0" fontId="2" fillId="0" borderId="52" xfId="0" applyFont="1" applyFill="1" applyBorder="1" applyAlignment="1" applyProtection="1">
      <alignment horizontal="center" wrapText="1"/>
      <protection hidden="1" locked="0"/>
    </xf>
    <xf numFmtId="192" fontId="2" fillId="33" borderId="31" xfId="0" applyNumberFormat="1" applyFont="1" applyFill="1" applyBorder="1" applyAlignment="1" applyProtection="1">
      <alignment horizontal="center"/>
      <protection hidden="1"/>
    </xf>
    <xf numFmtId="0" fontId="2" fillId="33" borderId="31" xfId="0" applyFont="1" applyFill="1" applyBorder="1" applyAlignment="1" applyProtection="1">
      <alignment horizontal="left" wrapText="1"/>
      <protection hidden="1"/>
    </xf>
    <xf numFmtId="0" fontId="2" fillId="33" borderId="31" xfId="0" applyFont="1" applyFill="1" applyBorder="1" applyAlignment="1" applyProtection="1">
      <alignment horizontal="center"/>
      <protection hidden="1"/>
    </xf>
    <xf numFmtId="0" fontId="2" fillId="33" borderId="30" xfId="0" applyFont="1" applyFill="1" applyBorder="1" applyAlignment="1" applyProtection="1">
      <alignment horizontal="center"/>
      <protection hidden="1"/>
    </xf>
    <xf numFmtId="0" fontId="2" fillId="33" borderId="42" xfId="0" applyFont="1" applyFill="1" applyBorder="1" applyAlignment="1" applyProtection="1">
      <alignment horizontal="center"/>
      <protection hidden="1" locked="0"/>
    </xf>
    <xf numFmtId="0" fontId="2" fillId="33" borderId="43" xfId="0" applyFont="1" applyFill="1" applyBorder="1" applyAlignment="1" applyProtection="1">
      <alignment horizontal="center"/>
      <protection hidden="1" locked="0"/>
    </xf>
    <xf numFmtId="0" fontId="2" fillId="33" borderId="44" xfId="0" applyFont="1" applyFill="1" applyBorder="1" applyAlignment="1" applyProtection="1">
      <alignment horizontal="center"/>
      <protection hidden="1" locked="0"/>
    </xf>
    <xf numFmtId="0" fontId="2" fillId="33" borderId="32" xfId="0" applyFont="1" applyFill="1" applyBorder="1" applyAlignment="1" applyProtection="1">
      <alignment horizontal="center" wrapText="1"/>
      <protection hidden="1" locked="0"/>
    </xf>
    <xf numFmtId="192" fontId="2" fillId="33" borderId="32" xfId="0" applyNumberFormat="1" applyFont="1" applyFill="1" applyBorder="1" applyAlignment="1" applyProtection="1">
      <alignment horizontal="center"/>
      <protection hidden="1"/>
    </xf>
    <xf numFmtId="0" fontId="2" fillId="33" borderId="33" xfId="0" applyFont="1" applyFill="1" applyBorder="1" applyAlignment="1" applyProtection="1">
      <alignment horizontal="center"/>
      <protection hidden="1" locked="0"/>
    </xf>
    <xf numFmtId="0" fontId="2" fillId="33" borderId="34" xfId="0" applyFont="1" applyFill="1" applyBorder="1" applyAlignment="1" applyProtection="1">
      <alignment horizontal="center"/>
      <protection hidden="1" locked="0"/>
    </xf>
    <xf numFmtId="0" fontId="2" fillId="33" borderId="35" xfId="0" applyFont="1" applyFill="1" applyBorder="1" applyAlignment="1" applyProtection="1">
      <alignment horizontal="center"/>
      <protection hidden="1" locked="0"/>
    </xf>
    <xf numFmtId="194" fontId="2" fillId="33" borderId="30" xfId="0" applyNumberFormat="1" applyFont="1" applyFill="1" applyBorder="1" applyAlignment="1" applyProtection="1">
      <alignment horizontal="center" vertical="center"/>
      <protection hidden="1" locked="0"/>
    </xf>
    <xf numFmtId="188" fontId="2" fillId="33" borderId="30" xfId="0" applyNumberFormat="1" applyFont="1" applyFill="1" applyBorder="1" applyAlignment="1" applyProtection="1">
      <alignment horizontal="center" vertical="center"/>
      <protection hidden="1"/>
    </xf>
    <xf numFmtId="0" fontId="2" fillId="33" borderId="52" xfId="0" applyFont="1" applyFill="1" applyBorder="1" applyAlignment="1" applyProtection="1">
      <alignment horizontal="left" vertical="center" wrapText="1" indent="1"/>
      <protection hidden="1"/>
    </xf>
    <xf numFmtId="0" fontId="2" fillId="33" borderId="36" xfId="0" applyFont="1" applyFill="1" applyBorder="1" applyAlignment="1" applyProtection="1">
      <alignment horizontal="center" vertical="center"/>
      <protection hidden="1"/>
    </xf>
    <xf numFmtId="0" fontId="2" fillId="33" borderId="37"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protection hidden="1"/>
    </xf>
    <xf numFmtId="0" fontId="2" fillId="33" borderId="51" xfId="0" applyFont="1" applyFill="1" applyBorder="1" applyAlignment="1" applyProtection="1">
      <alignment horizontal="left" vertical="center" wrapText="1" indent="1"/>
      <protection hidden="1"/>
    </xf>
    <xf numFmtId="0" fontId="2" fillId="33" borderId="28" xfId="0" applyFont="1" applyFill="1" applyBorder="1" applyAlignment="1" applyProtection="1">
      <alignment horizontal="left" vertical="center" wrapText="1" indent="1"/>
      <protection hidden="1"/>
    </xf>
    <xf numFmtId="0" fontId="2" fillId="33" borderId="29" xfId="0" applyFont="1" applyFill="1" applyBorder="1" applyAlignment="1" applyProtection="1">
      <alignment horizontal="left" vertical="center" wrapText="1" indent="1"/>
      <protection hidden="1"/>
    </xf>
    <xf numFmtId="0" fontId="2" fillId="33" borderId="30" xfId="0" applyNumberFormat="1" applyFont="1" applyFill="1" applyBorder="1" applyAlignment="1" applyProtection="1">
      <alignment horizontal="center"/>
      <protection hidden="1"/>
    </xf>
    <xf numFmtId="192" fontId="2" fillId="33" borderId="30" xfId="0" applyNumberFormat="1" applyFont="1" applyFill="1" applyBorder="1" applyAlignment="1" applyProtection="1">
      <alignment horizontal="center" vertical="center" wrapText="1"/>
      <protection locked="0"/>
    </xf>
    <xf numFmtId="0" fontId="2" fillId="33" borderId="36" xfId="0" applyFont="1" applyFill="1" applyBorder="1" applyAlignment="1" applyProtection="1">
      <alignment horizontal="left" vertical="center" wrapText="1" indent="2"/>
      <protection hidden="1"/>
    </xf>
    <xf numFmtId="0" fontId="2" fillId="33" borderId="37" xfId="0" applyFont="1" applyFill="1" applyBorder="1" applyAlignment="1" applyProtection="1">
      <alignment horizontal="left" vertical="center" wrapText="1" indent="2"/>
      <protection hidden="1"/>
    </xf>
    <xf numFmtId="0" fontId="2" fillId="33" borderId="38" xfId="0" applyFont="1" applyFill="1" applyBorder="1" applyAlignment="1" applyProtection="1">
      <alignment horizontal="left" vertical="center" wrapText="1" indent="2"/>
      <protection hidden="1"/>
    </xf>
    <xf numFmtId="192" fontId="2" fillId="33" borderId="36" xfId="0" applyNumberFormat="1" applyFont="1" applyFill="1" applyBorder="1" applyAlignment="1" applyProtection="1">
      <alignment horizontal="center" vertical="center" wrapText="1"/>
      <protection locked="0"/>
    </xf>
    <xf numFmtId="192" fontId="2" fillId="33" borderId="37" xfId="0" applyNumberFormat="1" applyFont="1" applyFill="1" applyBorder="1" applyAlignment="1" applyProtection="1">
      <alignment horizontal="center" vertical="center" wrapText="1"/>
      <protection locked="0"/>
    </xf>
    <xf numFmtId="192" fontId="2" fillId="33" borderId="38" xfId="0" applyNumberFormat="1" applyFont="1" applyFill="1" applyBorder="1" applyAlignment="1" applyProtection="1">
      <alignment horizontal="center" vertical="center" wrapText="1"/>
      <protection locked="0"/>
    </xf>
    <xf numFmtId="194" fontId="2" fillId="33" borderId="39" xfId="0" applyNumberFormat="1" applyFont="1" applyFill="1" applyBorder="1" applyAlignment="1" applyProtection="1">
      <alignment horizontal="center"/>
      <protection locked="0"/>
    </xf>
    <xf numFmtId="194" fontId="2" fillId="33" borderId="40" xfId="0" applyNumberFormat="1" applyFont="1" applyFill="1" applyBorder="1" applyAlignment="1" applyProtection="1">
      <alignment horizontal="center"/>
      <protection locked="0"/>
    </xf>
    <xf numFmtId="194" fontId="2" fillId="33" borderId="41" xfId="0" applyNumberFormat="1" applyFont="1" applyFill="1" applyBorder="1" applyAlignment="1" applyProtection="1">
      <alignment horizontal="center"/>
      <protection locked="0"/>
    </xf>
    <xf numFmtId="194" fontId="2" fillId="33" borderId="36" xfId="0" applyNumberFormat="1" applyFont="1" applyFill="1" applyBorder="1" applyAlignment="1" applyProtection="1">
      <alignment horizontal="center"/>
      <protection locked="0"/>
    </xf>
    <xf numFmtId="194" fontId="2" fillId="33" borderId="37" xfId="0" applyNumberFormat="1" applyFont="1" applyFill="1" applyBorder="1" applyAlignment="1" applyProtection="1">
      <alignment horizontal="center"/>
      <protection locked="0"/>
    </xf>
    <xf numFmtId="194" fontId="2" fillId="33" borderId="38" xfId="0" applyNumberFormat="1" applyFont="1" applyFill="1" applyBorder="1" applyAlignment="1" applyProtection="1">
      <alignment horizontal="center"/>
      <protection locked="0"/>
    </xf>
    <xf numFmtId="194" fontId="2" fillId="33" borderId="30" xfId="0" applyNumberFormat="1" applyFont="1" applyFill="1" applyBorder="1" applyAlignment="1" applyProtection="1">
      <alignment horizontal="center" vertical="center" wrapText="1"/>
      <protection locked="0"/>
    </xf>
    <xf numFmtId="194" fontId="2" fillId="33" borderId="36" xfId="0" applyNumberFormat="1" applyFont="1" applyFill="1" applyBorder="1" applyAlignment="1" applyProtection="1">
      <alignment horizontal="center" vertical="center"/>
      <protection locked="0"/>
    </xf>
    <xf numFmtId="194" fontId="2" fillId="33" borderId="37" xfId="0" applyNumberFormat="1" applyFont="1" applyFill="1" applyBorder="1" applyAlignment="1" applyProtection="1">
      <alignment horizontal="center" vertical="center"/>
      <protection locked="0"/>
    </xf>
    <xf numFmtId="194" fontId="2" fillId="33" borderId="38" xfId="0" applyNumberFormat="1" applyFont="1" applyFill="1" applyBorder="1" applyAlignment="1" applyProtection="1">
      <alignment horizontal="center" vertical="center"/>
      <protection locked="0"/>
    </xf>
    <xf numFmtId="194" fontId="2" fillId="33" borderId="31" xfId="0" applyNumberFormat="1" applyFont="1" applyFill="1" applyBorder="1" applyAlignment="1" applyProtection="1">
      <alignment horizontal="center" wrapText="1"/>
      <protection locked="0"/>
    </xf>
    <xf numFmtId="194" fontId="2" fillId="33" borderId="30" xfId="0" applyNumberFormat="1" applyFont="1" applyFill="1" applyBorder="1" applyAlignment="1" applyProtection="1">
      <alignment horizontal="center" wrapText="1"/>
      <protection locked="0"/>
    </xf>
    <xf numFmtId="192" fontId="2" fillId="33" borderId="39" xfId="0" applyNumberFormat="1" applyFont="1" applyFill="1" applyBorder="1" applyAlignment="1" applyProtection="1">
      <alignment horizontal="center" wrapText="1"/>
      <protection locked="0"/>
    </xf>
    <xf numFmtId="192" fontId="2" fillId="33" borderId="40" xfId="0" applyNumberFormat="1" applyFont="1" applyFill="1" applyBorder="1" applyAlignment="1" applyProtection="1">
      <alignment horizontal="center" wrapText="1"/>
      <protection locked="0"/>
    </xf>
    <xf numFmtId="192" fontId="2" fillId="33" borderId="41" xfId="0" applyNumberFormat="1" applyFont="1" applyFill="1" applyBorder="1" applyAlignment="1" applyProtection="1">
      <alignment horizontal="center" wrapText="1"/>
      <protection locked="0"/>
    </xf>
    <xf numFmtId="192" fontId="2" fillId="33" borderId="36" xfId="0" applyNumberFormat="1" applyFont="1" applyFill="1" applyBorder="1" applyAlignment="1" applyProtection="1">
      <alignment horizontal="center" wrapText="1"/>
      <protection locked="0"/>
    </xf>
    <xf numFmtId="192" fontId="2" fillId="33" borderId="37" xfId="0" applyNumberFormat="1" applyFont="1" applyFill="1" applyBorder="1" applyAlignment="1" applyProtection="1">
      <alignment horizontal="center" wrapText="1"/>
      <protection locked="0"/>
    </xf>
    <xf numFmtId="192" fontId="2" fillId="33" borderId="38" xfId="0" applyNumberFormat="1" applyFont="1" applyFill="1" applyBorder="1" applyAlignment="1" applyProtection="1">
      <alignment horizontal="center" wrapText="1"/>
      <protection locked="0"/>
    </xf>
    <xf numFmtId="194" fontId="2" fillId="33" borderId="30" xfId="0" applyNumberFormat="1" applyFont="1" applyFill="1" applyBorder="1" applyAlignment="1" applyProtection="1">
      <alignment horizontal="center"/>
      <protection hidden="1" locked="0"/>
    </xf>
    <xf numFmtId="194" fontId="2" fillId="33" borderId="30" xfId="0" applyNumberFormat="1" applyFont="1" applyFill="1" applyBorder="1" applyAlignment="1" applyProtection="1">
      <alignment horizontal="center" vertical="center"/>
      <protection locked="0"/>
    </xf>
    <xf numFmtId="194" fontId="2" fillId="33" borderId="32" xfId="0" applyNumberFormat="1" applyFont="1" applyFill="1" applyBorder="1" applyAlignment="1" applyProtection="1">
      <alignment horizontal="center" vertical="center"/>
      <protection locked="0"/>
    </xf>
    <xf numFmtId="0" fontId="2" fillId="33" borderId="30" xfId="0" applyFont="1" applyFill="1" applyBorder="1" applyAlignment="1" applyProtection="1">
      <alignment horizontal="left" vertical="center" wrapText="1" indent="1"/>
      <protection hidden="1"/>
    </xf>
    <xf numFmtId="0" fontId="2" fillId="33" borderId="32" xfId="0" applyFont="1" applyFill="1" applyBorder="1" applyAlignment="1" applyProtection="1">
      <alignment horizontal="left" vertical="center" wrapText="1" indent="1"/>
      <protection hidden="1"/>
    </xf>
    <xf numFmtId="190" fontId="2" fillId="33" borderId="30" xfId="0" applyNumberFormat="1" applyFont="1" applyFill="1" applyBorder="1" applyAlignment="1" applyProtection="1">
      <alignment horizontal="center" vertical="center"/>
      <protection hidden="1"/>
    </xf>
    <xf numFmtId="190" fontId="2" fillId="33" borderId="32" xfId="0" applyNumberFormat="1" applyFont="1" applyFill="1" applyBorder="1" applyAlignment="1" applyProtection="1">
      <alignment horizontal="center" vertical="center"/>
      <protection hidden="1"/>
    </xf>
    <xf numFmtId="192" fontId="2" fillId="33" borderId="30" xfId="0" applyNumberFormat="1" applyFont="1" applyFill="1" applyBorder="1" applyAlignment="1" applyProtection="1">
      <alignment horizontal="center" wrapText="1"/>
      <protection locked="0"/>
    </xf>
    <xf numFmtId="192" fontId="2" fillId="33" borderId="32" xfId="0" applyNumberFormat="1" applyFont="1" applyFill="1" applyBorder="1" applyAlignment="1" applyProtection="1">
      <alignment horizontal="center" wrapText="1"/>
      <protection locked="0"/>
    </xf>
    <xf numFmtId="192" fontId="2" fillId="33" borderId="30" xfId="0" applyNumberFormat="1" applyFont="1" applyFill="1" applyBorder="1" applyAlignment="1" applyProtection="1">
      <alignment horizontal="center" vertical="center"/>
      <protection locked="0"/>
    </xf>
    <xf numFmtId="192" fontId="2" fillId="33" borderId="32" xfId="0" applyNumberFormat="1" applyFont="1" applyFill="1" applyBorder="1" applyAlignment="1" applyProtection="1">
      <alignment horizontal="center" vertical="center"/>
      <protection locked="0"/>
    </xf>
    <xf numFmtId="194" fontId="2" fillId="33" borderId="32" xfId="0" applyNumberFormat="1" applyFont="1" applyFill="1" applyBorder="1" applyAlignment="1" applyProtection="1">
      <alignment horizontal="center"/>
      <protection hidden="1" locked="0"/>
    </xf>
    <xf numFmtId="194" fontId="2" fillId="33" borderId="31" xfId="0" applyNumberFormat="1" applyFont="1" applyFill="1" applyBorder="1" applyAlignment="1" applyProtection="1">
      <alignment horizontal="center"/>
      <protection hidden="1" locked="0"/>
    </xf>
    <xf numFmtId="0" fontId="2" fillId="37" borderId="26" xfId="0" applyFont="1" applyFill="1" applyBorder="1" applyAlignment="1" applyProtection="1">
      <alignment horizontal="center" vertical="center" wrapText="1"/>
      <protection/>
    </xf>
    <xf numFmtId="192" fontId="2" fillId="33" borderId="36" xfId="0" applyNumberFormat="1" applyFont="1" applyFill="1" applyBorder="1" applyAlignment="1" applyProtection="1">
      <alignment horizontal="center"/>
      <protection locked="0"/>
    </xf>
    <xf numFmtId="192" fontId="2" fillId="33" borderId="37" xfId="0" applyNumberFormat="1" applyFont="1" applyFill="1" applyBorder="1" applyAlignment="1" applyProtection="1">
      <alignment horizontal="center"/>
      <protection locked="0"/>
    </xf>
    <xf numFmtId="192" fontId="2" fillId="33" borderId="38" xfId="0" applyNumberFormat="1" applyFont="1" applyFill="1" applyBorder="1" applyAlignment="1" applyProtection="1">
      <alignment horizontal="center"/>
      <protection locked="0"/>
    </xf>
    <xf numFmtId="194" fontId="2" fillId="33" borderId="32" xfId="0" applyNumberFormat="1" applyFont="1" applyFill="1" applyBorder="1" applyAlignment="1" applyProtection="1">
      <alignment horizontal="center" wrapText="1"/>
      <protection locked="0"/>
    </xf>
    <xf numFmtId="192" fontId="2" fillId="33" borderId="31"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center" vertical="center" wrapText="1"/>
      <protection hidden="1"/>
    </xf>
    <xf numFmtId="0" fontId="4"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wrapText="1" indent="1"/>
      <protection hidden="1"/>
    </xf>
    <xf numFmtId="0" fontId="2" fillId="33" borderId="21" xfId="0" applyFont="1" applyFill="1" applyBorder="1" applyAlignment="1" applyProtection="1">
      <alignment horizontal="left" vertical="center"/>
      <protection locked="0"/>
    </xf>
    <xf numFmtId="0" fontId="2" fillId="37" borderId="16" xfId="0" applyFont="1" applyFill="1" applyBorder="1" applyAlignment="1" applyProtection="1">
      <alignment horizontal="center" vertical="center" wrapText="1"/>
      <protection/>
    </xf>
    <xf numFmtId="0" fontId="2" fillId="37" borderId="17"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19" xfId="0"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0" fontId="2" fillId="37" borderId="21"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192" fontId="2" fillId="33" borderId="52" xfId="0" applyNumberFormat="1" applyFont="1" applyFill="1" applyBorder="1" applyAlignment="1" applyProtection="1">
      <alignment horizontal="center"/>
      <protection hidden="1" locked="0"/>
    </xf>
    <xf numFmtId="192" fontId="18" fillId="33" borderId="30" xfId="0" applyNumberFormat="1" applyFont="1" applyFill="1" applyBorder="1" applyAlignment="1" applyProtection="1">
      <alignment horizontal="center"/>
      <protection hidden="1" locked="0"/>
    </xf>
    <xf numFmtId="194" fontId="2" fillId="33" borderId="42" xfId="0" applyNumberFormat="1" applyFont="1" applyFill="1" applyBorder="1" applyAlignment="1" applyProtection="1">
      <alignment horizontal="center"/>
      <protection hidden="1" locked="0"/>
    </xf>
    <xf numFmtId="194" fontId="2" fillId="33" borderId="43" xfId="0" applyNumberFormat="1" applyFont="1" applyFill="1" applyBorder="1" applyAlignment="1" applyProtection="1">
      <alignment horizontal="center"/>
      <protection hidden="1" locked="0"/>
    </xf>
    <xf numFmtId="194" fontId="2" fillId="33" borderId="44" xfId="0" applyNumberFormat="1" applyFont="1" applyFill="1" applyBorder="1" applyAlignment="1" applyProtection="1">
      <alignment horizontal="center"/>
      <protection hidden="1" locked="0"/>
    </xf>
    <xf numFmtId="0" fontId="2" fillId="33" borderId="50" xfId="0" applyFont="1" applyFill="1" applyBorder="1" applyAlignment="1" applyProtection="1">
      <alignment horizontal="left" vertical="center" wrapText="1" indent="1"/>
      <protection hidden="1"/>
    </xf>
    <xf numFmtId="0" fontId="2" fillId="33" borderId="30" xfId="0" applyFont="1" applyFill="1" applyBorder="1" applyAlignment="1" applyProtection="1">
      <alignment vertical="center"/>
      <protection hidden="1"/>
    </xf>
    <xf numFmtId="190" fontId="2" fillId="33" borderId="30" xfId="0" applyNumberFormat="1" applyFont="1" applyFill="1" applyBorder="1" applyAlignment="1" applyProtection="1">
      <alignment horizontal="center" vertical="center" wrapText="1"/>
      <protection hidden="1"/>
    </xf>
    <xf numFmtId="190" fontId="2" fillId="33" borderId="39" xfId="0" applyNumberFormat="1" applyFont="1" applyFill="1" applyBorder="1" applyAlignment="1" applyProtection="1">
      <alignment horizontal="center" wrapText="1"/>
      <protection hidden="1"/>
    </xf>
    <xf numFmtId="190" fontId="2" fillId="33" borderId="41" xfId="0" applyNumberFormat="1" applyFont="1" applyFill="1" applyBorder="1" applyAlignment="1" applyProtection="1">
      <alignment horizontal="center" wrapText="1"/>
      <protection hidden="1"/>
    </xf>
    <xf numFmtId="190" fontId="2" fillId="33" borderId="36" xfId="0" applyNumberFormat="1" applyFont="1" applyFill="1" applyBorder="1" applyAlignment="1" applyProtection="1">
      <alignment horizontal="center" wrapText="1"/>
      <protection hidden="1"/>
    </xf>
    <xf numFmtId="190" fontId="2" fillId="33" borderId="38" xfId="0" applyNumberFormat="1" applyFont="1" applyFill="1" applyBorder="1" applyAlignment="1" applyProtection="1">
      <alignment horizontal="center" wrapText="1"/>
      <protection hidden="1"/>
    </xf>
    <xf numFmtId="192" fontId="2" fillId="33" borderId="31" xfId="0" applyNumberFormat="1" applyFont="1" applyFill="1" applyBorder="1" applyAlignment="1" applyProtection="1">
      <alignment horizontal="center" wrapText="1"/>
      <protection locked="0"/>
    </xf>
    <xf numFmtId="190" fontId="2" fillId="33" borderId="36" xfId="0" applyNumberFormat="1" applyFont="1" applyFill="1" applyBorder="1" applyAlignment="1" applyProtection="1">
      <alignment horizontal="center" vertical="center" wrapText="1"/>
      <protection hidden="1"/>
    </xf>
    <xf numFmtId="190" fontId="2" fillId="33" borderId="38" xfId="0" applyNumberFormat="1" applyFont="1" applyFill="1" applyBorder="1" applyAlignment="1" applyProtection="1">
      <alignment horizontal="center" vertical="center" wrapText="1"/>
      <protection hidden="1"/>
    </xf>
    <xf numFmtId="0" fontId="2" fillId="36" borderId="46"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right"/>
      <protection hidden="1"/>
    </xf>
    <xf numFmtId="0" fontId="7" fillId="33" borderId="21" xfId="0" applyFont="1" applyFill="1" applyBorder="1" applyAlignment="1" applyProtection="1">
      <alignment horizontal="center"/>
      <protection locked="0"/>
    </xf>
    <xf numFmtId="0" fontId="7" fillId="33" borderId="0" xfId="0" applyFont="1" applyFill="1" applyBorder="1" applyAlignment="1" applyProtection="1">
      <alignment horizontal="center"/>
      <protection hidden="1"/>
    </xf>
    <xf numFmtId="0" fontId="8" fillId="33" borderId="45" xfId="0" applyFont="1" applyFill="1" applyBorder="1" applyAlignment="1" applyProtection="1">
      <alignment horizontal="center" vertical="center"/>
      <protection hidden="1"/>
    </xf>
    <xf numFmtId="0" fontId="8" fillId="33" borderId="27" xfId="0" applyFont="1" applyFill="1" applyBorder="1" applyAlignment="1" applyProtection="1">
      <alignment horizontal="center" vertical="center"/>
      <protection hidden="1"/>
    </xf>
    <xf numFmtId="0" fontId="8" fillId="33" borderId="46"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protection hidden="1"/>
    </xf>
    <xf numFmtId="0" fontId="2" fillId="33" borderId="32" xfId="0" applyNumberFormat="1" applyFont="1" applyFill="1" applyBorder="1" applyAlignment="1" applyProtection="1">
      <alignment horizontal="center" vertical="center" wrapText="1"/>
      <protection hidden="1" locked="0"/>
    </xf>
    <xf numFmtId="187" fontId="2" fillId="33" borderId="32" xfId="0" applyNumberFormat="1" applyFont="1" applyFill="1" applyBorder="1" applyAlignment="1" applyProtection="1">
      <alignment horizontal="center" vertical="center" wrapText="1"/>
      <protection hidden="1" locked="0"/>
    </xf>
    <xf numFmtId="0" fontId="15" fillId="33" borderId="0" xfId="0" applyFont="1" applyFill="1" applyBorder="1" applyAlignment="1" applyProtection="1">
      <alignment horizontal="left" vertical="center" wrapText="1" indent="1"/>
      <protection hidden="1"/>
    </xf>
    <xf numFmtId="0" fontId="4" fillId="33" borderId="21" xfId="0" applyFont="1" applyFill="1" applyBorder="1" applyAlignment="1" applyProtection="1">
      <alignment horizontal="right"/>
      <protection hidden="1"/>
    </xf>
    <xf numFmtId="188" fontId="2" fillId="33" borderId="31" xfId="0" applyNumberFormat="1"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5" borderId="30" xfId="0" applyFont="1" applyFill="1" applyBorder="1" applyAlignment="1" applyProtection="1">
      <alignment horizontal="left" vertical="center" wrapText="1" indent="1"/>
      <protection hidden="1"/>
    </xf>
    <xf numFmtId="0" fontId="2" fillId="35" borderId="52" xfId="0" applyFont="1" applyFill="1" applyBorder="1" applyAlignment="1" applyProtection="1">
      <alignment horizontal="left" vertical="center" wrapText="1"/>
      <protection hidden="1" locked="0"/>
    </xf>
    <xf numFmtId="0" fontId="2" fillId="33" borderId="30" xfId="0" applyFont="1" applyFill="1" applyBorder="1" applyAlignment="1" applyProtection="1">
      <alignment vertical="center" wrapText="1"/>
      <protection hidden="1"/>
    </xf>
    <xf numFmtId="0" fontId="2" fillId="33" borderId="42" xfId="0" applyFont="1" applyFill="1" applyBorder="1" applyAlignment="1" applyProtection="1">
      <alignment horizontal="left" vertical="center" wrapText="1"/>
      <protection hidden="1"/>
    </xf>
    <xf numFmtId="0" fontId="2" fillId="33" borderId="43" xfId="0" applyFont="1" applyFill="1" applyBorder="1" applyAlignment="1" applyProtection="1">
      <alignment horizontal="left" vertical="center" wrapText="1"/>
      <protection hidden="1"/>
    </xf>
    <xf numFmtId="0" fontId="2" fillId="33" borderId="44" xfId="0" applyFont="1" applyFill="1" applyBorder="1" applyAlignment="1" applyProtection="1">
      <alignment horizontal="left" vertical="center" wrapText="1"/>
      <protection hidden="1"/>
    </xf>
    <xf numFmtId="0" fontId="2" fillId="33" borderId="36" xfId="0" applyFont="1" applyFill="1" applyBorder="1" applyAlignment="1" applyProtection="1">
      <alignment horizontal="left" vertical="center" wrapText="1" indent="1"/>
      <protection hidden="1"/>
    </xf>
    <xf numFmtId="0" fontId="2" fillId="33" borderId="37" xfId="0" applyFont="1" applyFill="1" applyBorder="1" applyAlignment="1" applyProtection="1">
      <alignment horizontal="left" vertical="center" wrapText="1" indent="1"/>
      <protection hidden="1"/>
    </xf>
    <xf numFmtId="0" fontId="2" fillId="33" borderId="38" xfId="0" applyFont="1" applyFill="1" applyBorder="1" applyAlignment="1" applyProtection="1">
      <alignment horizontal="left" vertical="center" wrapText="1" indent="1"/>
      <protection hidden="1"/>
    </xf>
    <xf numFmtId="190" fontId="2" fillId="33" borderId="36" xfId="0" applyNumberFormat="1" applyFont="1" applyFill="1" applyBorder="1" applyAlignment="1" applyProtection="1">
      <alignment horizontal="center"/>
      <protection hidden="1"/>
    </xf>
    <xf numFmtId="190" fontId="2" fillId="33" borderId="38" xfId="0" applyNumberFormat="1" applyFont="1" applyFill="1" applyBorder="1" applyAlignment="1" applyProtection="1">
      <alignment horizontal="center"/>
      <protection hidden="1"/>
    </xf>
    <xf numFmtId="194" fontId="17" fillId="33" borderId="30" xfId="0" applyNumberFormat="1" applyFont="1" applyFill="1" applyBorder="1" applyAlignment="1" applyProtection="1">
      <alignment horizontal="center"/>
      <protection hidden="1" locked="0"/>
    </xf>
    <xf numFmtId="194" fontId="2" fillId="33" borderId="52" xfId="0" applyNumberFormat="1" applyFont="1" applyFill="1" applyBorder="1" applyAlignment="1" applyProtection="1">
      <alignment horizontal="center"/>
      <protection hidden="1" locked="0"/>
    </xf>
    <xf numFmtId="192" fontId="2" fillId="33" borderId="31" xfId="0" applyNumberFormat="1" applyFont="1" applyFill="1" applyBorder="1" applyAlignment="1" applyProtection="1">
      <alignment horizontal="center"/>
      <protection hidden="1"/>
    </xf>
    <xf numFmtId="192" fontId="2" fillId="33" borderId="30" xfId="0" applyNumberFormat="1" applyFont="1" applyFill="1" applyBorder="1" applyAlignment="1" applyProtection="1">
      <alignment horizontal="center"/>
      <protection hidden="1"/>
    </xf>
    <xf numFmtId="0" fontId="2" fillId="36" borderId="17" xfId="0" applyFont="1" applyFill="1" applyBorder="1" applyAlignment="1" applyProtection="1">
      <alignment horizontal="center" vertical="center"/>
      <protection hidden="1"/>
    </xf>
    <xf numFmtId="0" fontId="2" fillId="36" borderId="10" xfId="0" applyFont="1" applyFill="1" applyBorder="1" applyAlignment="1" applyProtection="1">
      <alignment horizontal="center" vertical="center"/>
      <protection hidden="1"/>
    </xf>
    <xf numFmtId="0" fontId="2" fillId="36" borderId="20" xfId="0" applyFont="1" applyFill="1" applyBorder="1" applyAlignment="1" applyProtection="1">
      <alignment horizontal="center" vertical="center"/>
      <protection hidden="1"/>
    </xf>
    <xf numFmtId="0" fontId="2" fillId="36" borderId="21" xfId="0" applyFont="1" applyFill="1" applyBorder="1" applyAlignment="1" applyProtection="1">
      <alignment horizontal="center" vertical="center"/>
      <protection hidden="1"/>
    </xf>
    <xf numFmtId="0" fontId="2" fillId="36" borderId="22" xfId="0" applyFont="1" applyFill="1" applyBorder="1" applyAlignment="1" applyProtection="1">
      <alignment horizontal="center" vertical="center"/>
      <protection hidden="1"/>
    </xf>
    <xf numFmtId="192" fontId="2" fillId="33" borderId="32" xfId="0" applyNumberFormat="1" applyFont="1" applyFill="1" applyBorder="1" applyAlignment="1" applyProtection="1">
      <alignment horizontal="center"/>
      <protection hidden="1"/>
    </xf>
    <xf numFmtId="194" fontId="2" fillId="33" borderId="31" xfId="0" applyNumberFormat="1" applyFont="1" applyFill="1" applyBorder="1" applyAlignment="1" applyProtection="1">
      <alignment horizontal="center"/>
      <protection hidden="1"/>
    </xf>
    <xf numFmtId="194" fontId="2" fillId="33" borderId="30" xfId="0" applyNumberFormat="1" applyFont="1" applyFill="1" applyBorder="1" applyAlignment="1" applyProtection="1">
      <alignment horizontal="center"/>
      <protection hidden="1"/>
    </xf>
    <xf numFmtId="194" fontId="2" fillId="33" borderId="32" xfId="0" applyNumberFormat="1" applyFont="1" applyFill="1" applyBorder="1" applyAlignment="1" applyProtection="1">
      <alignment horizontal="center"/>
      <protection hidden="1"/>
    </xf>
    <xf numFmtId="0" fontId="7" fillId="33" borderId="45" xfId="0" applyFont="1" applyFill="1" applyBorder="1" applyAlignment="1" applyProtection="1">
      <alignment horizontal="center" vertical="center"/>
      <protection hidden="1"/>
    </xf>
    <xf numFmtId="0" fontId="7" fillId="33" borderId="27" xfId="0" applyFont="1" applyFill="1" applyBorder="1" applyAlignment="1" applyProtection="1">
      <alignment horizontal="center" vertical="center"/>
      <protection hidden="1"/>
    </xf>
    <xf numFmtId="0" fontId="7" fillId="33" borderId="46" xfId="0" applyFont="1" applyFill="1" applyBorder="1" applyAlignment="1" applyProtection="1">
      <alignment horizontal="center" vertical="center"/>
      <protection hidden="1"/>
    </xf>
    <xf numFmtId="194" fontId="2" fillId="33" borderId="47" xfId="0" applyNumberFormat="1" applyFont="1" applyFill="1" applyBorder="1" applyAlignment="1" applyProtection="1">
      <alignment horizontal="center" vertical="center"/>
      <protection hidden="1"/>
    </xf>
    <xf numFmtId="194" fontId="2" fillId="33" borderId="49" xfId="0" applyNumberFormat="1" applyFont="1" applyFill="1" applyBorder="1" applyAlignment="1" applyProtection="1">
      <alignment horizontal="center" vertical="center"/>
      <protection hidden="1"/>
    </xf>
    <xf numFmtId="194" fontId="2" fillId="33" borderId="32" xfId="0" applyNumberFormat="1" applyFont="1" applyFill="1" applyBorder="1" applyAlignment="1" applyProtection="1">
      <alignment horizontal="center" vertical="center"/>
      <protection hidden="1"/>
    </xf>
    <xf numFmtId="0" fontId="2" fillId="33" borderId="30" xfId="0" applyNumberFormat="1" applyFont="1" applyFill="1" applyBorder="1" applyAlignment="1" applyProtection="1">
      <alignment horizontal="center" vertical="center" wrapText="1"/>
      <protection hidden="1"/>
    </xf>
    <xf numFmtId="0" fontId="2" fillId="33" borderId="33" xfId="0" applyFont="1" applyFill="1" applyBorder="1" applyAlignment="1" applyProtection="1">
      <alignment horizontal="left" vertical="center" wrapText="1"/>
      <protection hidden="1"/>
    </xf>
    <xf numFmtId="0" fontId="2" fillId="33" borderId="34" xfId="0" applyFont="1" applyFill="1" applyBorder="1" applyAlignment="1" applyProtection="1">
      <alignment horizontal="left" vertical="center" wrapText="1"/>
      <protection hidden="1"/>
    </xf>
    <xf numFmtId="0" fontId="2" fillId="33" borderId="35" xfId="0" applyFont="1" applyFill="1" applyBorder="1" applyAlignment="1" applyProtection="1">
      <alignment horizontal="left" vertical="center" wrapText="1"/>
      <protection hidden="1"/>
    </xf>
    <xf numFmtId="0" fontId="2" fillId="33" borderId="32" xfId="0" applyFont="1" applyFill="1" applyBorder="1" applyAlignment="1" applyProtection="1">
      <alignment horizontal="center" vertical="center"/>
      <protection hidden="1"/>
    </xf>
    <xf numFmtId="183" fontId="2" fillId="36" borderId="26" xfId="0" applyNumberFormat="1" applyFont="1" applyFill="1" applyBorder="1" applyAlignment="1" applyProtection="1">
      <alignment horizontal="center" vertical="center" wrapText="1"/>
      <protection hidden="1"/>
    </xf>
    <xf numFmtId="0" fontId="7" fillId="33" borderId="0" xfId="0" applyFont="1" applyFill="1" applyBorder="1" applyAlignment="1" applyProtection="1">
      <alignment horizontal="right" vertical="center"/>
      <protection hidden="1"/>
    </xf>
    <xf numFmtId="0" fontId="7" fillId="33" borderId="21" xfId="0" applyFont="1" applyFill="1" applyBorder="1" applyAlignment="1" applyProtection="1">
      <alignment horizontal="center" vertical="center"/>
      <protection locked="0"/>
    </xf>
    <xf numFmtId="0" fontId="20" fillId="32" borderId="0" xfId="0" applyFont="1" applyFill="1" applyAlignment="1" applyProtection="1">
      <alignment horizontal="center"/>
      <protection hidden="1"/>
    </xf>
    <xf numFmtId="0" fontId="11" fillId="34" borderId="0" xfId="0" applyFont="1" applyFill="1" applyAlignment="1">
      <alignment horizontal="center"/>
    </xf>
    <xf numFmtId="0" fontId="5" fillId="34" borderId="0" xfId="42" applyFill="1" applyBorder="1" applyAlignment="1" applyProtection="1">
      <alignment horizontal="left" vertical="center"/>
      <protection/>
    </xf>
    <xf numFmtId="0" fontId="14" fillId="35"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A1:DC317"/>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11" width="2.75390625" style="1" customWidth="1"/>
    <col min="12" max="12" width="2.375" style="1" customWidth="1"/>
    <col min="13" max="27" width="2.75390625" style="1" customWidth="1"/>
    <col min="28" max="28" width="2.875" style="1" customWidth="1"/>
    <col min="29" max="29" width="2.75390625" style="1" customWidth="1"/>
    <col min="30" max="30" width="2.625" style="1" customWidth="1"/>
    <col min="31" max="31" width="3.375" style="1" customWidth="1"/>
    <col min="32" max="32" width="3.00390625" style="1" customWidth="1"/>
    <col min="33" max="34" width="2.75390625" style="1" customWidth="1"/>
    <col min="35" max="35" width="3.00390625" style="1" customWidth="1"/>
    <col min="36" max="37" width="2.75390625" style="1" customWidth="1"/>
    <col min="38" max="38" width="3.00390625" style="1" customWidth="1"/>
    <col min="39" max="55" width="2.75390625" style="1" customWidth="1"/>
    <col min="56" max="56" width="2.625" style="1" customWidth="1"/>
    <col min="57" max="57" width="7.75390625" style="1" hidden="1" customWidth="1"/>
    <col min="58" max="58" width="5.875" style="1" hidden="1" customWidth="1"/>
    <col min="59" max="59" width="6.75390625" style="1" hidden="1" customWidth="1"/>
    <col min="60" max="61" width="5.875" style="1" hidden="1" customWidth="1"/>
    <col min="62" max="62" width="6.875" style="1" hidden="1" customWidth="1"/>
    <col min="63" max="63" width="5.125" style="1" hidden="1" customWidth="1"/>
    <col min="64" max="64" width="6.00390625" style="1" hidden="1" customWidth="1"/>
    <col min="65" max="66" width="5.875" style="1" hidden="1" customWidth="1"/>
    <col min="67" max="67" width="7.25390625" style="1" hidden="1" customWidth="1"/>
    <col min="68" max="68" width="5.75390625" style="1" hidden="1" customWidth="1"/>
    <col min="69" max="69" width="6.375" style="1" hidden="1" customWidth="1"/>
    <col min="70" max="70" width="6.00390625" style="1" hidden="1" customWidth="1"/>
    <col min="71" max="71" width="6.25390625" style="1" hidden="1" customWidth="1"/>
    <col min="72" max="95" width="6.75390625" style="1" customWidth="1"/>
    <col min="96" max="107" width="9.75390625" style="1" customWidth="1"/>
    <col min="108" max="16384" width="2.75390625" style="1" customWidth="1"/>
  </cols>
  <sheetData>
    <row r="1" spans="2:55" ht="15" customHeight="1">
      <c r="B1" s="410" t="s">
        <v>244</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row>
    <row r="2" spans="2:55" ht="15" customHeight="1" thickBot="1">
      <c r="B2" s="412" t="s">
        <v>289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11"/>
      <c r="AN2" s="11"/>
      <c r="AO2" s="11"/>
      <c r="AP2" s="11"/>
      <c r="AQ2" s="11"/>
      <c r="AR2" s="11"/>
      <c r="AS2" s="11"/>
      <c r="AT2" s="11"/>
      <c r="AU2" s="11"/>
      <c r="AV2" s="11"/>
      <c r="AW2" s="11"/>
      <c r="AX2" s="11"/>
      <c r="AY2" s="11"/>
      <c r="AZ2" s="11"/>
      <c r="BA2" s="11"/>
      <c r="BB2" s="11"/>
      <c r="BC2" s="11"/>
    </row>
    <row r="3" spans="2:55" ht="12"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4"/>
    </row>
    <row r="4" spans="2:55" ht="9.75" customHeight="1">
      <c r="B4" s="15"/>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411" t="s">
        <v>337</v>
      </c>
      <c r="AO4" s="411"/>
      <c r="AP4" s="411"/>
      <c r="AQ4" s="411"/>
      <c r="AR4" s="411"/>
      <c r="AS4" s="411"/>
      <c r="AT4" s="411"/>
      <c r="AU4" s="411"/>
      <c r="AV4" s="411"/>
      <c r="AW4" s="411"/>
      <c r="AX4" s="411"/>
      <c r="AY4" s="411"/>
      <c r="AZ4" s="411"/>
      <c r="BA4" s="411"/>
      <c r="BB4" s="411"/>
      <c r="BC4" s="16"/>
    </row>
    <row r="5" spans="2:55" ht="9.75" customHeight="1">
      <c r="B5" s="15"/>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104"/>
      <c r="AE5" s="104"/>
      <c r="AF5" s="104"/>
      <c r="AG5" s="104"/>
      <c r="AH5" s="104"/>
      <c r="AI5" s="104"/>
      <c r="AJ5" s="104"/>
      <c r="AK5" s="104"/>
      <c r="AL5" s="104"/>
      <c r="AM5" s="104"/>
      <c r="AN5" s="104"/>
      <c r="AO5" s="104"/>
      <c r="AP5" s="104"/>
      <c r="AQ5" s="104"/>
      <c r="AR5" s="104"/>
      <c r="AS5" s="104"/>
      <c r="AT5" s="223" t="s">
        <v>357</v>
      </c>
      <c r="AU5" s="223"/>
      <c r="AV5" s="223"/>
      <c r="AW5" s="223"/>
      <c r="AX5" s="223"/>
      <c r="AY5" s="223"/>
      <c r="AZ5" s="223"/>
      <c r="BA5" s="223"/>
      <c r="BB5" s="223"/>
      <c r="BC5" s="16"/>
    </row>
    <row r="6" spans="2:55" ht="9.75" customHeight="1">
      <c r="B6" s="15"/>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104"/>
      <c r="AE6" s="104"/>
      <c r="AF6" s="104"/>
      <c r="AG6" s="104"/>
      <c r="AH6" s="104"/>
      <c r="AI6" s="104"/>
      <c r="AJ6" s="104"/>
      <c r="AK6" s="104"/>
      <c r="AL6" s="104"/>
      <c r="AM6" s="104"/>
      <c r="AN6" s="104"/>
      <c r="AO6" s="104"/>
      <c r="AP6" s="104"/>
      <c r="AQ6" s="104"/>
      <c r="AR6" s="104"/>
      <c r="AS6" s="104"/>
      <c r="AT6" s="104"/>
      <c r="AU6" s="104"/>
      <c r="AV6" s="223" t="s">
        <v>358</v>
      </c>
      <c r="AW6" s="223"/>
      <c r="AX6" s="223"/>
      <c r="AY6" s="223"/>
      <c r="AZ6" s="223"/>
      <c r="BA6" s="223"/>
      <c r="BB6" s="223"/>
      <c r="BC6" s="16"/>
    </row>
    <row r="7" spans="2:55" ht="9.75" customHeight="1">
      <c r="B7" s="15"/>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04"/>
      <c r="AE7" s="104"/>
      <c r="AF7" s="104"/>
      <c r="AG7" s="104"/>
      <c r="AH7" s="104"/>
      <c r="AI7" s="104"/>
      <c r="AJ7" s="104"/>
      <c r="AK7" s="104"/>
      <c r="AL7" s="104"/>
      <c r="AM7" s="104"/>
      <c r="AN7" s="104"/>
      <c r="AO7" s="104"/>
      <c r="AP7" s="104"/>
      <c r="AQ7" s="104"/>
      <c r="AR7" s="104"/>
      <c r="AS7" s="104"/>
      <c r="AT7" s="223" t="s">
        <v>359</v>
      </c>
      <c r="AU7" s="223"/>
      <c r="AV7" s="223"/>
      <c r="AW7" s="223"/>
      <c r="AX7" s="223"/>
      <c r="AY7" s="223"/>
      <c r="AZ7" s="223"/>
      <c r="BA7" s="223"/>
      <c r="BB7" s="223"/>
      <c r="BC7" s="16"/>
    </row>
    <row r="8" spans="2:55" ht="9.75" customHeight="1">
      <c r="B8" s="15"/>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104"/>
      <c r="AE8" s="104"/>
      <c r="AF8" s="104"/>
      <c r="AG8" s="104"/>
      <c r="AH8" s="104"/>
      <c r="AI8" s="104"/>
      <c r="AJ8" s="104"/>
      <c r="AK8" s="104"/>
      <c r="AL8" s="104"/>
      <c r="AM8" s="104"/>
      <c r="AN8" s="104"/>
      <c r="AO8" s="104"/>
      <c r="AP8" s="104"/>
      <c r="AQ8" s="104"/>
      <c r="AR8" s="104"/>
      <c r="AS8" s="104"/>
      <c r="AT8" s="223" t="s">
        <v>360</v>
      </c>
      <c r="AU8" s="223"/>
      <c r="AV8" s="223"/>
      <c r="AW8" s="223"/>
      <c r="AX8" s="223"/>
      <c r="AY8" s="223"/>
      <c r="AZ8" s="223"/>
      <c r="BA8" s="223"/>
      <c r="BB8" s="223"/>
      <c r="BC8" s="16"/>
    </row>
    <row r="9" spans="2:55" ht="9.75" customHeight="1">
      <c r="B9" s="15"/>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104"/>
      <c r="AE9" s="104"/>
      <c r="AF9" s="104"/>
      <c r="AG9" s="104"/>
      <c r="AH9" s="104"/>
      <c r="AI9" s="104"/>
      <c r="AJ9" s="104"/>
      <c r="AK9" s="104"/>
      <c r="AL9" s="104"/>
      <c r="AM9" s="104"/>
      <c r="AN9" s="104"/>
      <c r="AO9" s="104"/>
      <c r="AP9" s="104"/>
      <c r="AQ9" s="104"/>
      <c r="AR9" s="104"/>
      <c r="AS9" s="104"/>
      <c r="AT9" s="104"/>
      <c r="AU9" s="223" t="s">
        <v>24</v>
      </c>
      <c r="AV9" s="223"/>
      <c r="AW9" s="223"/>
      <c r="AX9" s="223"/>
      <c r="AY9" s="223"/>
      <c r="AZ9" s="223"/>
      <c r="BA9" s="223"/>
      <c r="BB9" s="223"/>
      <c r="BC9" s="16"/>
    </row>
    <row r="10" spans="2:55" ht="9.75" customHeight="1">
      <c r="B10" s="15"/>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16"/>
    </row>
    <row r="11" spans="2:55" ht="9.75" customHeight="1">
      <c r="B11" s="15"/>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16"/>
    </row>
    <row r="12" spans="2:55" ht="15" customHeight="1">
      <c r="B12" s="15"/>
      <c r="C12" s="57"/>
      <c r="D12" s="57"/>
      <c r="E12" s="57"/>
      <c r="F12" s="57"/>
      <c r="G12" s="57"/>
      <c r="H12" s="57"/>
      <c r="I12" s="57"/>
      <c r="J12" s="6"/>
      <c r="K12" s="6"/>
      <c r="L12" s="57"/>
      <c r="M12" s="57"/>
      <c r="N12" s="57"/>
      <c r="O12" s="57"/>
      <c r="P12" s="57"/>
      <c r="Q12" s="57"/>
      <c r="R12" s="613" t="s">
        <v>336</v>
      </c>
      <c r="S12" s="614"/>
      <c r="T12" s="614"/>
      <c r="U12" s="614"/>
      <c r="V12" s="614"/>
      <c r="W12" s="614"/>
      <c r="X12" s="614"/>
      <c r="Y12" s="614"/>
      <c r="Z12" s="614"/>
      <c r="AA12" s="614"/>
      <c r="AB12" s="614"/>
      <c r="AC12" s="614"/>
      <c r="AD12" s="614"/>
      <c r="AE12" s="614"/>
      <c r="AF12" s="614"/>
      <c r="AG12" s="614"/>
      <c r="AH12" s="614"/>
      <c r="AI12" s="614"/>
      <c r="AJ12" s="614"/>
      <c r="AK12" s="614"/>
      <c r="AL12" s="614"/>
      <c r="AM12" s="615"/>
      <c r="AN12" s="57"/>
      <c r="AO12" s="57"/>
      <c r="AP12" s="57"/>
      <c r="AQ12" s="57"/>
      <c r="AR12" s="57"/>
      <c r="AS12" s="57"/>
      <c r="AT12" s="57"/>
      <c r="AU12" s="57"/>
      <c r="AV12" s="57"/>
      <c r="AW12" s="57"/>
      <c r="AX12" s="57"/>
      <c r="AY12" s="57"/>
      <c r="AZ12" s="57"/>
      <c r="BA12" s="57"/>
      <c r="BB12" s="57"/>
      <c r="BC12" s="16"/>
    </row>
    <row r="13" spans="2:55" ht="6" customHeight="1">
      <c r="B13" s="15"/>
      <c r="C13" s="57"/>
      <c r="D13" s="57"/>
      <c r="E13" s="59"/>
      <c r="F13" s="59"/>
      <c r="G13" s="59"/>
      <c r="H13" s="59"/>
      <c r="I13" s="59"/>
      <c r="J13" s="59"/>
      <c r="K13" s="59"/>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16"/>
    </row>
    <row r="14" spans="2:55" ht="15" customHeight="1">
      <c r="B14" s="15"/>
      <c r="C14" s="57"/>
      <c r="D14" s="57"/>
      <c r="E14" s="57"/>
      <c r="F14" s="57"/>
      <c r="G14" s="57"/>
      <c r="H14" s="57"/>
      <c r="I14" s="57"/>
      <c r="J14" s="57"/>
      <c r="K14" s="57"/>
      <c r="L14" s="57"/>
      <c r="M14" s="57"/>
      <c r="N14" s="570" t="s">
        <v>307</v>
      </c>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2"/>
      <c r="AR14" s="57"/>
      <c r="AS14" s="57"/>
      <c r="AT14" s="57"/>
      <c r="AU14" s="57"/>
      <c r="AV14" s="57"/>
      <c r="AW14" s="57"/>
      <c r="AX14" s="57"/>
      <c r="AY14" s="57"/>
      <c r="AZ14" s="57"/>
      <c r="BA14" s="57"/>
      <c r="BB14" s="57"/>
      <c r="BC14" s="16"/>
    </row>
    <row r="15" spans="2:55" ht="6" customHeight="1">
      <c r="B15" s="15"/>
      <c r="C15" s="57"/>
      <c r="D15" s="57"/>
      <c r="E15" s="57"/>
      <c r="F15" s="57"/>
      <c r="G15" s="57"/>
      <c r="H15" s="57"/>
      <c r="I15" s="57"/>
      <c r="J15" s="57"/>
      <c r="K15" s="57"/>
      <c r="L15" s="57"/>
      <c r="M15" s="5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7"/>
      <c r="AS15" s="57"/>
      <c r="AT15" s="57"/>
      <c r="AU15" s="57"/>
      <c r="AV15" s="57"/>
      <c r="AW15" s="57"/>
      <c r="AX15" s="57"/>
      <c r="AY15" s="57"/>
      <c r="AZ15" s="57"/>
      <c r="BA15" s="57"/>
      <c r="BB15" s="57"/>
      <c r="BC15" s="16"/>
    </row>
    <row r="16" spans="2:55" ht="12" customHeight="1">
      <c r="B16" s="15"/>
      <c r="C16" s="57"/>
      <c r="D16" s="57"/>
      <c r="E16" s="57"/>
      <c r="F16" s="57"/>
      <c r="G16" s="57"/>
      <c r="H16" s="57"/>
      <c r="I16" s="57"/>
      <c r="J16" s="57"/>
      <c r="K16" s="573" t="s">
        <v>140</v>
      </c>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5"/>
      <c r="AU16" s="57"/>
      <c r="AV16" s="57"/>
      <c r="AW16" s="57"/>
      <c r="AX16" s="57"/>
      <c r="AY16" s="57"/>
      <c r="AZ16" s="57"/>
      <c r="BA16" s="57"/>
      <c r="BB16" s="57"/>
      <c r="BC16" s="16"/>
    </row>
    <row r="17" spans="2:55" ht="12" customHeight="1">
      <c r="B17" s="15"/>
      <c r="C17" s="57"/>
      <c r="D17" s="57"/>
      <c r="E17" s="57"/>
      <c r="F17" s="57"/>
      <c r="G17" s="57"/>
      <c r="H17" s="57"/>
      <c r="I17" s="57"/>
      <c r="J17" s="57"/>
      <c r="K17" s="576"/>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8"/>
      <c r="AU17" s="57"/>
      <c r="AV17" s="57"/>
      <c r="AW17" s="57"/>
      <c r="AX17" s="57"/>
      <c r="AY17" s="57"/>
      <c r="AZ17" s="57"/>
      <c r="BA17" s="57"/>
      <c r="BB17" s="57"/>
      <c r="BC17" s="16"/>
    </row>
    <row r="18" spans="2:55" ht="12" customHeight="1">
      <c r="B18" s="15"/>
      <c r="C18" s="57"/>
      <c r="D18" s="57"/>
      <c r="E18" s="57"/>
      <c r="F18" s="57"/>
      <c r="G18" s="57"/>
      <c r="H18" s="57"/>
      <c r="I18" s="57"/>
      <c r="J18" s="57"/>
      <c r="K18" s="576"/>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8"/>
      <c r="AU18" s="57"/>
      <c r="AV18" s="57"/>
      <c r="AW18" s="57"/>
      <c r="AX18" s="57"/>
      <c r="AY18" s="57"/>
      <c r="AZ18" s="57"/>
      <c r="BA18" s="57"/>
      <c r="BB18" s="57"/>
      <c r="BC18" s="16"/>
    </row>
    <row r="19" spans="2:55" ht="12" customHeight="1">
      <c r="B19" s="15"/>
      <c r="C19" s="57"/>
      <c r="D19" s="57"/>
      <c r="E19" s="57"/>
      <c r="F19" s="57"/>
      <c r="G19" s="57"/>
      <c r="H19" s="57"/>
      <c r="I19" s="57"/>
      <c r="J19" s="57"/>
      <c r="K19" s="579"/>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1"/>
      <c r="AU19" s="57"/>
      <c r="AV19" s="57"/>
      <c r="AW19" s="57"/>
      <c r="AX19" s="57"/>
      <c r="AY19" s="57"/>
      <c r="AZ19" s="57"/>
      <c r="BA19" s="57"/>
      <c r="BB19" s="57"/>
      <c r="BC19" s="16"/>
    </row>
    <row r="20" spans="2:55" ht="6" customHeight="1">
      <c r="B20" s="15"/>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16"/>
    </row>
    <row r="21" spans="2:55" ht="7.5" customHeight="1">
      <c r="B21" s="15"/>
      <c r="C21" s="57"/>
      <c r="D21" s="57"/>
      <c r="E21" s="57"/>
      <c r="F21" s="57"/>
      <c r="G21" s="57"/>
      <c r="H21" s="57"/>
      <c r="I21" s="57"/>
      <c r="J21" s="57"/>
      <c r="K21" s="57"/>
      <c r="L21" s="57"/>
      <c r="M21" s="57"/>
      <c r="N21" s="57"/>
      <c r="O21" s="57"/>
      <c r="P21" s="17"/>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7"/>
      <c r="AP21" s="57"/>
      <c r="AQ21" s="57"/>
      <c r="AR21" s="57"/>
      <c r="AS21" s="57"/>
      <c r="AT21" s="57"/>
      <c r="AU21" s="57"/>
      <c r="AV21" s="57"/>
      <c r="AW21" s="57"/>
      <c r="AX21" s="57"/>
      <c r="AY21" s="57"/>
      <c r="AZ21" s="57"/>
      <c r="BA21" s="57"/>
      <c r="BB21" s="57"/>
      <c r="BC21" s="16"/>
    </row>
    <row r="22" spans="2:55" ht="12" customHeight="1">
      <c r="B22" s="15"/>
      <c r="C22" s="57"/>
      <c r="D22" s="57"/>
      <c r="E22" s="57"/>
      <c r="F22" s="57"/>
      <c r="G22" s="57"/>
      <c r="H22" s="57"/>
      <c r="I22" s="57"/>
      <c r="J22" s="57"/>
      <c r="K22" s="57"/>
      <c r="L22" s="57"/>
      <c r="M22" s="57"/>
      <c r="N22" s="57"/>
      <c r="O22" s="57"/>
      <c r="P22" s="19"/>
      <c r="Q22" s="582" t="s">
        <v>338</v>
      </c>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20"/>
      <c r="AP22" s="57"/>
      <c r="AQ22" s="57"/>
      <c r="AR22" s="57"/>
      <c r="AS22" s="57"/>
      <c r="AT22" s="57"/>
      <c r="AU22" s="57"/>
      <c r="AV22" s="57"/>
      <c r="AW22" s="57"/>
      <c r="AX22" s="57"/>
      <c r="AY22" s="57"/>
      <c r="AZ22" s="57"/>
      <c r="BA22" s="57"/>
      <c r="BB22" s="57"/>
      <c r="BC22" s="16"/>
    </row>
    <row r="23" spans="2:55" ht="12" customHeight="1">
      <c r="B23" s="15"/>
      <c r="C23" s="57"/>
      <c r="D23" s="57"/>
      <c r="E23" s="57"/>
      <c r="F23" s="57"/>
      <c r="G23" s="57"/>
      <c r="H23" s="57"/>
      <c r="I23" s="57"/>
      <c r="J23" s="57"/>
      <c r="K23" s="57"/>
      <c r="L23" s="57"/>
      <c r="M23" s="57"/>
      <c r="N23" s="57"/>
      <c r="O23" s="57"/>
      <c r="P23" s="19"/>
      <c r="Q23" s="582" t="s">
        <v>291</v>
      </c>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20"/>
      <c r="AP23" s="57"/>
      <c r="AQ23" s="57"/>
      <c r="AR23" s="55"/>
      <c r="AS23" s="55"/>
      <c r="AT23" s="55"/>
      <c r="AU23" s="55"/>
      <c r="AV23" s="55"/>
      <c r="AW23" s="57"/>
      <c r="AX23" s="57"/>
      <c r="AY23" s="57"/>
      <c r="AZ23" s="57"/>
      <c r="BA23" s="57"/>
      <c r="BB23" s="57"/>
      <c r="BC23" s="16"/>
    </row>
    <row r="24" spans="2:71" ht="12" customHeight="1">
      <c r="B24" s="15"/>
      <c r="C24" s="57"/>
      <c r="D24" s="57"/>
      <c r="E24" s="57"/>
      <c r="F24" s="57"/>
      <c r="G24" s="57"/>
      <c r="H24" s="57"/>
      <c r="I24" s="57"/>
      <c r="J24" s="57"/>
      <c r="K24" s="57"/>
      <c r="L24" s="57"/>
      <c r="M24" s="57"/>
      <c r="N24" s="57"/>
      <c r="O24" s="57"/>
      <c r="P24" s="19"/>
      <c r="Q24" s="57"/>
      <c r="R24" s="57"/>
      <c r="S24" s="56"/>
      <c r="T24" s="56"/>
      <c r="U24" s="56"/>
      <c r="V24" s="56"/>
      <c r="W24" s="567" t="s">
        <v>356</v>
      </c>
      <c r="X24" s="567"/>
      <c r="Y24" s="567"/>
      <c r="Z24" s="567"/>
      <c r="AA24" s="568" t="s">
        <v>345</v>
      </c>
      <c r="AB24" s="568"/>
      <c r="AC24" s="568"/>
      <c r="AD24" s="568"/>
      <c r="AE24" s="191">
        <v>20</v>
      </c>
      <c r="AF24" s="192">
        <v>21</v>
      </c>
      <c r="AG24" s="569" t="s">
        <v>308</v>
      </c>
      <c r="AH24" s="569"/>
      <c r="AI24" s="96"/>
      <c r="AJ24" s="21"/>
      <c r="AK24" s="57"/>
      <c r="AL24" s="57"/>
      <c r="AM24" s="57"/>
      <c r="AN24" s="57"/>
      <c r="AO24" s="20"/>
      <c r="AP24" s="57"/>
      <c r="AQ24" s="21"/>
      <c r="AR24" s="21"/>
      <c r="AS24" s="97"/>
      <c r="AT24" s="97"/>
      <c r="AU24" s="97"/>
      <c r="AV24" s="97"/>
      <c r="AW24" s="97"/>
      <c r="AX24" s="97"/>
      <c r="AY24" s="97"/>
      <c r="AZ24" s="21"/>
      <c r="BA24" s="21"/>
      <c r="BB24" s="96"/>
      <c r="BC24" s="21"/>
      <c r="BD24" s="52"/>
      <c r="BE24" s="153"/>
      <c r="BF24" s="153"/>
      <c r="BG24" s="153"/>
      <c r="BH24" s="153"/>
      <c r="BI24" s="153"/>
      <c r="BJ24" s="153"/>
      <c r="BK24" s="153"/>
      <c r="BL24" s="153"/>
      <c r="BM24" s="153"/>
      <c r="BN24" s="153"/>
      <c r="BO24" s="153"/>
      <c r="BP24" s="153"/>
      <c r="BQ24" s="153"/>
      <c r="BR24" s="153"/>
      <c r="BS24" s="153"/>
    </row>
    <row r="25" spans="2:55" ht="9.75" customHeight="1">
      <c r="B25" s="15"/>
      <c r="C25" s="57"/>
      <c r="D25" s="57"/>
      <c r="E25" s="57"/>
      <c r="F25" s="57"/>
      <c r="G25" s="57"/>
      <c r="H25" s="57"/>
      <c r="I25" s="57"/>
      <c r="J25" s="57"/>
      <c r="K25" s="57"/>
      <c r="L25" s="57"/>
      <c r="M25" s="57"/>
      <c r="N25" s="57"/>
      <c r="O25" s="57"/>
      <c r="P25" s="22"/>
      <c r="Q25" s="23"/>
      <c r="R25" s="23"/>
      <c r="S25" s="23"/>
      <c r="T25" s="23"/>
      <c r="U25" s="23"/>
      <c r="V25" s="23"/>
      <c r="W25" s="23"/>
      <c r="X25" s="23"/>
      <c r="Y25" s="23"/>
      <c r="Z25" s="23"/>
      <c r="AA25" s="407" t="s">
        <v>18</v>
      </c>
      <c r="AB25" s="407"/>
      <c r="AC25" s="407"/>
      <c r="AD25" s="407"/>
      <c r="AE25" s="23"/>
      <c r="AF25" s="23"/>
      <c r="AG25" s="23"/>
      <c r="AH25" s="23"/>
      <c r="AI25" s="23"/>
      <c r="AJ25" s="23"/>
      <c r="AK25" s="23"/>
      <c r="AL25" s="23"/>
      <c r="AM25" s="23"/>
      <c r="AN25" s="23"/>
      <c r="AO25" s="24"/>
      <c r="AP25" s="57"/>
      <c r="AQ25" s="57"/>
      <c r="AR25" s="55"/>
      <c r="AS25" s="55"/>
      <c r="AT25" s="55"/>
      <c r="AU25" s="55"/>
      <c r="AV25" s="57"/>
      <c r="AW25" s="57"/>
      <c r="AX25" s="57"/>
      <c r="AY25" s="57"/>
      <c r="AZ25" s="57"/>
      <c r="BA25" s="57"/>
      <c r="BB25" s="57"/>
      <c r="BC25" s="16"/>
    </row>
    <row r="26" spans="2:55" ht="6" customHeight="1">
      <c r="B26" s="15"/>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16"/>
    </row>
    <row r="27" spans="2:55" ht="12" customHeight="1">
      <c r="B27" s="15"/>
      <c r="C27" s="403" t="s">
        <v>290</v>
      </c>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5"/>
      <c r="AF27" s="403" t="s">
        <v>313</v>
      </c>
      <c r="AG27" s="404"/>
      <c r="AH27" s="404"/>
      <c r="AI27" s="404"/>
      <c r="AJ27" s="404"/>
      <c r="AK27" s="404"/>
      <c r="AL27" s="404"/>
      <c r="AM27" s="404"/>
      <c r="AN27" s="404"/>
      <c r="AO27" s="405"/>
      <c r="AP27" s="57"/>
      <c r="AQ27" s="413" t="s">
        <v>318</v>
      </c>
      <c r="AR27" s="414"/>
      <c r="AS27" s="414"/>
      <c r="AT27" s="414"/>
      <c r="AU27" s="414"/>
      <c r="AV27" s="414"/>
      <c r="AW27" s="414"/>
      <c r="AX27" s="414"/>
      <c r="AY27" s="414"/>
      <c r="AZ27" s="414"/>
      <c r="BA27" s="414"/>
      <c r="BB27" s="415"/>
      <c r="BC27" s="16"/>
    </row>
    <row r="28" spans="2:55" ht="10.5" customHeight="1">
      <c r="B28" s="15"/>
      <c r="C28" s="350" t="s">
        <v>25</v>
      </c>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2"/>
      <c r="AF28" s="356" t="s">
        <v>19</v>
      </c>
      <c r="AG28" s="357"/>
      <c r="AH28" s="357"/>
      <c r="AI28" s="357"/>
      <c r="AJ28" s="357"/>
      <c r="AK28" s="357"/>
      <c r="AL28" s="357"/>
      <c r="AM28" s="357"/>
      <c r="AN28" s="357"/>
      <c r="AO28" s="358"/>
      <c r="AP28" s="57"/>
      <c r="AQ28" s="344" t="s">
        <v>314</v>
      </c>
      <c r="AR28" s="345"/>
      <c r="AS28" s="345"/>
      <c r="AT28" s="345"/>
      <c r="AU28" s="345"/>
      <c r="AV28" s="345"/>
      <c r="AW28" s="345"/>
      <c r="AX28" s="346"/>
      <c r="AY28" s="374" t="s">
        <v>141</v>
      </c>
      <c r="AZ28" s="375"/>
      <c r="BA28" s="375"/>
      <c r="BB28" s="376"/>
      <c r="BC28" s="16"/>
    </row>
    <row r="29" spans="2:55" ht="10.5" customHeight="1">
      <c r="B29" s="15"/>
      <c r="C29" s="353"/>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5"/>
      <c r="AF29" s="359"/>
      <c r="AG29" s="360"/>
      <c r="AH29" s="360"/>
      <c r="AI29" s="360"/>
      <c r="AJ29" s="360"/>
      <c r="AK29" s="360"/>
      <c r="AL29" s="360"/>
      <c r="AM29" s="360"/>
      <c r="AN29" s="360"/>
      <c r="AO29" s="361"/>
      <c r="AP29" s="57"/>
      <c r="AQ29" s="347"/>
      <c r="AR29" s="348"/>
      <c r="AS29" s="348"/>
      <c r="AT29" s="348"/>
      <c r="AU29" s="348"/>
      <c r="AV29" s="348"/>
      <c r="AW29" s="348"/>
      <c r="AX29" s="349"/>
      <c r="AY29" s="377"/>
      <c r="AZ29" s="378"/>
      <c r="BA29" s="378"/>
      <c r="BB29" s="379"/>
      <c r="BC29" s="16"/>
    </row>
    <row r="30" spans="2:55" ht="10.5" customHeight="1">
      <c r="B30" s="15"/>
      <c r="C30" s="365" t="s">
        <v>26</v>
      </c>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7"/>
      <c r="AF30" s="359"/>
      <c r="AG30" s="360"/>
      <c r="AH30" s="360"/>
      <c r="AI30" s="360"/>
      <c r="AJ30" s="360"/>
      <c r="AK30" s="360"/>
      <c r="AL30" s="360"/>
      <c r="AM30" s="360"/>
      <c r="AN30" s="360"/>
      <c r="AO30" s="361"/>
      <c r="AP30" s="57"/>
      <c r="AQ30" s="47"/>
      <c r="AR30" s="47"/>
      <c r="AS30" s="47"/>
      <c r="AT30" s="47"/>
      <c r="AU30" s="47"/>
      <c r="AV30" s="47"/>
      <c r="AW30" s="47"/>
      <c r="AX30" s="47"/>
      <c r="AY30" s="48"/>
      <c r="AZ30" s="48"/>
      <c r="BA30" s="48"/>
      <c r="BB30" s="48"/>
      <c r="BC30" s="16"/>
    </row>
    <row r="31" spans="2:55" ht="10.5" customHeight="1">
      <c r="B31" s="15"/>
      <c r="C31" s="365"/>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7"/>
      <c r="AF31" s="359"/>
      <c r="AG31" s="360"/>
      <c r="AH31" s="360"/>
      <c r="AI31" s="360"/>
      <c r="AJ31" s="360"/>
      <c r="AK31" s="360"/>
      <c r="AL31" s="360"/>
      <c r="AM31" s="360"/>
      <c r="AN31" s="360"/>
      <c r="AO31" s="361"/>
      <c r="AP31" s="57"/>
      <c r="AQ31" s="47"/>
      <c r="AR31" s="47"/>
      <c r="AS31" s="47"/>
      <c r="AT31" s="47"/>
      <c r="AU31" s="47"/>
      <c r="AV31" s="47"/>
      <c r="AW31" s="47"/>
      <c r="AX31" s="47"/>
      <c r="AY31" s="48"/>
      <c r="AZ31" s="48"/>
      <c r="BA31" s="48"/>
      <c r="BB31" s="48"/>
      <c r="BC31" s="16"/>
    </row>
    <row r="32" spans="2:55" ht="10.5" customHeight="1">
      <c r="B32" s="15"/>
      <c r="C32" s="368" t="s">
        <v>27</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70"/>
      <c r="AF32" s="359"/>
      <c r="AG32" s="360"/>
      <c r="AH32" s="360"/>
      <c r="AI32" s="360"/>
      <c r="AJ32" s="360"/>
      <c r="AK32" s="360"/>
      <c r="AL32" s="360"/>
      <c r="AM32" s="360"/>
      <c r="AN32" s="360"/>
      <c r="AO32" s="361"/>
      <c r="AP32" s="57"/>
      <c r="AQ32" s="47"/>
      <c r="AR32" s="47"/>
      <c r="AS32" s="47"/>
      <c r="AT32" s="47"/>
      <c r="AU32" s="47"/>
      <c r="AV32" s="47"/>
      <c r="AW32" s="47"/>
      <c r="AX32" s="47"/>
      <c r="AY32" s="48"/>
      <c r="AZ32" s="48"/>
      <c r="BA32" s="48"/>
      <c r="BB32" s="48"/>
      <c r="BC32" s="16"/>
    </row>
    <row r="33" spans="2:55" ht="10.5" customHeight="1">
      <c r="B33" s="15"/>
      <c r="C33" s="365" t="s">
        <v>28</v>
      </c>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7"/>
      <c r="AF33" s="359"/>
      <c r="AG33" s="360"/>
      <c r="AH33" s="360"/>
      <c r="AI33" s="360"/>
      <c r="AJ33" s="360"/>
      <c r="AK33" s="360"/>
      <c r="AL33" s="360"/>
      <c r="AM33" s="360"/>
      <c r="AN33" s="360"/>
      <c r="AO33" s="361"/>
      <c r="AP33" s="57"/>
      <c r="AQ33" s="47"/>
      <c r="AR33" s="47"/>
      <c r="AS33" s="47"/>
      <c r="AT33" s="47"/>
      <c r="AU33" s="47"/>
      <c r="AV33" s="47"/>
      <c r="AW33" s="47"/>
      <c r="AX33" s="47"/>
      <c r="AY33" s="48"/>
      <c r="AZ33" s="48"/>
      <c r="BA33" s="48"/>
      <c r="BB33" s="48"/>
      <c r="BC33" s="16"/>
    </row>
    <row r="34" spans="2:55" ht="10.5" customHeight="1">
      <c r="B34" s="15"/>
      <c r="C34" s="368" t="s">
        <v>378</v>
      </c>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70"/>
      <c r="AF34" s="359"/>
      <c r="AG34" s="360"/>
      <c r="AH34" s="360"/>
      <c r="AI34" s="360"/>
      <c r="AJ34" s="360"/>
      <c r="AK34" s="360"/>
      <c r="AL34" s="360"/>
      <c r="AM34" s="360"/>
      <c r="AN34" s="360"/>
      <c r="AO34" s="361"/>
      <c r="AP34" s="57"/>
      <c r="AQ34" s="344" t="s">
        <v>339</v>
      </c>
      <c r="AR34" s="345"/>
      <c r="AS34" s="345"/>
      <c r="AT34" s="345"/>
      <c r="AU34" s="345"/>
      <c r="AV34" s="345"/>
      <c r="AW34" s="345"/>
      <c r="AX34" s="345"/>
      <c r="AY34" s="345"/>
      <c r="AZ34" s="345"/>
      <c r="BA34" s="345"/>
      <c r="BB34" s="346"/>
      <c r="BC34" s="16"/>
    </row>
    <row r="35" spans="2:55" ht="10.5" customHeight="1">
      <c r="B35" s="15"/>
      <c r="C35" s="371"/>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3"/>
      <c r="AF35" s="362"/>
      <c r="AG35" s="363"/>
      <c r="AH35" s="363"/>
      <c r="AI35" s="363"/>
      <c r="AJ35" s="363"/>
      <c r="AK35" s="363"/>
      <c r="AL35" s="363"/>
      <c r="AM35" s="363"/>
      <c r="AN35" s="363"/>
      <c r="AO35" s="364"/>
      <c r="AP35" s="57"/>
      <c r="AQ35" s="347"/>
      <c r="AR35" s="348"/>
      <c r="AS35" s="348"/>
      <c r="AT35" s="348"/>
      <c r="AU35" s="348"/>
      <c r="AV35" s="348"/>
      <c r="AW35" s="348"/>
      <c r="AX35" s="348"/>
      <c r="AY35" s="348"/>
      <c r="AZ35" s="348"/>
      <c r="BA35" s="348"/>
      <c r="BB35" s="349"/>
      <c r="BC35" s="16"/>
    </row>
    <row r="36" spans="2:55" ht="6" customHeight="1">
      <c r="B36" s="15"/>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16"/>
    </row>
    <row r="37" spans="2:55" ht="6" customHeight="1">
      <c r="B37" s="15"/>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25"/>
      <c r="BC37" s="16"/>
    </row>
    <row r="38" spans="2:55" ht="12" customHeight="1">
      <c r="B38" s="15"/>
      <c r="C38" s="417" t="s">
        <v>452</v>
      </c>
      <c r="D38" s="418"/>
      <c r="E38" s="418"/>
      <c r="F38" s="418"/>
      <c r="G38" s="418"/>
      <c r="H38" s="418"/>
      <c r="I38" s="418"/>
      <c r="J38" s="418"/>
      <c r="K38" s="418"/>
      <c r="L38" s="418"/>
      <c r="M38" s="418"/>
      <c r="N38" s="418"/>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20"/>
      <c r="BC38" s="16"/>
    </row>
    <row r="39" spans="2:55" ht="12" customHeight="1">
      <c r="B39" s="15"/>
      <c r="C39" s="408"/>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20"/>
      <c r="BC39" s="16"/>
    </row>
    <row r="40" spans="2:55" ht="6" customHeight="1">
      <c r="B40" s="15"/>
      <c r="C40" s="30"/>
      <c r="D40" s="57"/>
      <c r="E40" s="57"/>
      <c r="F40" s="57"/>
      <c r="G40" s="57"/>
      <c r="H40" s="57"/>
      <c r="I40" s="57"/>
      <c r="J40" s="57"/>
      <c r="K40" s="57"/>
      <c r="L40" s="57"/>
      <c r="M40" s="57"/>
      <c r="N40" s="57"/>
      <c r="O40" s="57"/>
      <c r="P40" s="57"/>
      <c r="Q40" s="57"/>
      <c r="R40" s="57"/>
      <c r="S40" s="57"/>
      <c r="T40" s="57"/>
      <c r="U40" s="57"/>
      <c r="V40" s="57"/>
      <c r="W40" s="57"/>
      <c r="X40" s="57"/>
      <c r="Y40" s="57"/>
      <c r="Z40" s="57"/>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20"/>
      <c r="BC40" s="16"/>
    </row>
    <row r="41" spans="2:55" ht="12" customHeight="1">
      <c r="B41" s="15"/>
      <c r="C41" s="19" t="s">
        <v>292</v>
      </c>
      <c r="D41" s="57"/>
      <c r="E41" s="57"/>
      <c r="F41" s="57"/>
      <c r="G41" s="57"/>
      <c r="H41" s="57"/>
      <c r="I41" s="57"/>
      <c r="J41" s="57"/>
      <c r="K41" s="57"/>
      <c r="L41" s="57"/>
      <c r="M41" s="57"/>
      <c r="N41" s="57"/>
      <c r="O41" s="57"/>
      <c r="P41" s="57"/>
      <c r="Q41" s="57"/>
      <c r="R41" s="57"/>
      <c r="S41" s="57"/>
      <c r="T41" s="57"/>
      <c r="U41" s="57"/>
      <c r="V41" s="57"/>
      <c r="W41" s="57"/>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20"/>
      <c r="BC41" s="16"/>
    </row>
    <row r="42" spans="2:55" ht="12" customHeight="1">
      <c r="B42" s="15"/>
      <c r="C42" s="408"/>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20"/>
      <c r="BC42" s="16"/>
    </row>
    <row r="43" spans="2:55" ht="5.25" customHeight="1">
      <c r="B43" s="15"/>
      <c r="C43" s="19"/>
      <c r="D43" s="57"/>
      <c r="E43" s="57"/>
      <c r="F43" s="57"/>
      <c r="G43" s="57"/>
      <c r="H43" s="57"/>
      <c r="I43" s="57"/>
      <c r="J43" s="57"/>
      <c r="K43" s="57"/>
      <c r="L43" s="57"/>
      <c r="M43" s="57"/>
      <c r="N43" s="57"/>
      <c r="O43" s="57"/>
      <c r="P43" s="57"/>
      <c r="Q43" s="57"/>
      <c r="R43" s="57"/>
      <c r="S43" s="57"/>
      <c r="T43" s="57"/>
      <c r="U43" s="57"/>
      <c r="V43" s="57"/>
      <c r="W43" s="57"/>
      <c r="X43" s="57"/>
      <c r="Y43" s="57"/>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20"/>
      <c r="BC43" s="16"/>
    </row>
    <row r="44" spans="2:55" s="2" customFormat="1" ht="12" customHeight="1">
      <c r="B44" s="15"/>
      <c r="C44" s="19" t="s">
        <v>315</v>
      </c>
      <c r="D44" s="57"/>
      <c r="E44" s="57"/>
      <c r="F44" s="57"/>
      <c r="G44" s="57"/>
      <c r="H44" s="57"/>
      <c r="I44" s="57"/>
      <c r="J44" s="57"/>
      <c r="K44" s="98"/>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20"/>
      <c r="BC44" s="16"/>
    </row>
    <row r="45" spans="2:55" s="2" customFormat="1" ht="12" customHeight="1">
      <c r="B45" s="15"/>
      <c r="C45" s="19" t="s">
        <v>20</v>
      </c>
      <c r="D45" s="57"/>
      <c r="E45" s="57"/>
      <c r="F45" s="57"/>
      <c r="G45" s="57"/>
      <c r="H45" s="57"/>
      <c r="I45" s="57"/>
      <c r="J45" s="57"/>
      <c r="K45" s="98"/>
      <c r="L45" s="123"/>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20"/>
      <c r="BC45" s="16"/>
    </row>
    <row r="46" spans="2:55" s="2" customFormat="1" ht="12" customHeight="1">
      <c r="B46" s="15"/>
      <c r="C46" s="19" t="s">
        <v>453</v>
      </c>
      <c r="D46" s="57"/>
      <c r="E46" s="57"/>
      <c r="F46" s="57"/>
      <c r="G46" s="57"/>
      <c r="H46" s="57"/>
      <c r="I46" s="57"/>
      <c r="J46" s="57"/>
      <c r="K46" s="98"/>
      <c r="L46" s="171"/>
      <c r="M46" s="123"/>
      <c r="N46" s="123"/>
      <c r="O46" s="123"/>
      <c r="P46" s="123"/>
      <c r="Q46" s="123"/>
      <c r="R46" s="123"/>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20"/>
      <c r="BC46" s="16"/>
    </row>
    <row r="47" spans="2:55" s="2" customFormat="1" ht="7.5" customHeight="1">
      <c r="B47" s="15"/>
      <c r="C47" s="19"/>
      <c r="D47" s="57"/>
      <c r="E47" s="57"/>
      <c r="F47" s="57"/>
      <c r="G47" s="57"/>
      <c r="H47" s="57"/>
      <c r="I47" s="57"/>
      <c r="J47" s="57"/>
      <c r="K47" s="98"/>
      <c r="L47" s="171"/>
      <c r="M47" s="171"/>
      <c r="N47" s="171"/>
      <c r="O47" s="171"/>
      <c r="P47" s="171"/>
      <c r="Q47" s="171"/>
      <c r="R47" s="171"/>
      <c r="S47" s="423" t="s">
        <v>454</v>
      </c>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20"/>
      <c r="BC47" s="16"/>
    </row>
    <row r="48" spans="2:55" ht="6" customHeight="1">
      <c r="B48" s="15"/>
      <c r="C48" s="34"/>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4"/>
      <c r="BC48" s="16"/>
    </row>
    <row r="49" spans="2:55" s="2" customFormat="1" ht="12" customHeight="1">
      <c r="B49" s="15"/>
      <c r="C49" s="422" t="s">
        <v>293</v>
      </c>
      <c r="D49" s="422"/>
      <c r="E49" s="422"/>
      <c r="F49" s="422"/>
      <c r="G49" s="422"/>
      <c r="H49" s="422"/>
      <c r="I49" s="422"/>
      <c r="J49" s="422"/>
      <c r="K49" s="422"/>
      <c r="L49" s="422"/>
      <c r="M49" s="422"/>
      <c r="N49" s="422"/>
      <c r="O49" s="422"/>
      <c r="P49" s="331" t="s">
        <v>316</v>
      </c>
      <c r="Q49" s="425"/>
      <c r="R49" s="425"/>
      <c r="S49" s="425"/>
      <c r="T49" s="425"/>
      <c r="U49" s="425"/>
      <c r="V49" s="425"/>
      <c r="W49" s="425"/>
      <c r="X49" s="425"/>
      <c r="Y49" s="425"/>
      <c r="Z49" s="331" t="s">
        <v>21</v>
      </c>
      <c r="AA49" s="425"/>
      <c r="AB49" s="425"/>
      <c r="AC49" s="425"/>
      <c r="AD49" s="425"/>
      <c r="AE49" s="425"/>
      <c r="AF49" s="425"/>
      <c r="AG49" s="425"/>
      <c r="AH49" s="425"/>
      <c r="AI49" s="425"/>
      <c r="AJ49" s="66"/>
      <c r="AK49" s="66"/>
      <c r="AL49" s="66"/>
      <c r="AM49" s="66"/>
      <c r="AN49" s="66"/>
      <c r="AO49" s="66"/>
      <c r="AP49" s="66"/>
      <c r="AQ49" s="66"/>
      <c r="AR49" s="66"/>
      <c r="AS49" s="66"/>
      <c r="AT49" s="66"/>
      <c r="AU49" s="66"/>
      <c r="AV49" s="66"/>
      <c r="AW49" s="66"/>
      <c r="AX49" s="67"/>
      <c r="AY49" s="67"/>
      <c r="AZ49" s="67"/>
      <c r="BA49" s="67"/>
      <c r="BB49" s="57"/>
      <c r="BC49" s="16"/>
    </row>
    <row r="50" spans="2:55" ht="12" customHeight="1">
      <c r="B50" s="27"/>
      <c r="C50" s="422"/>
      <c r="D50" s="422"/>
      <c r="E50" s="422"/>
      <c r="F50" s="422"/>
      <c r="G50" s="422"/>
      <c r="H50" s="422"/>
      <c r="I50" s="422"/>
      <c r="J50" s="422"/>
      <c r="K50" s="422"/>
      <c r="L50" s="422"/>
      <c r="M50" s="422"/>
      <c r="N50" s="422"/>
      <c r="O50" s="422"/>
      <c r="P50" s="425"/>
      <c r="Q50" s="425"/>
      <c r="R50" s="425"/>
      <c r="S50" s="425"/>
      <c r="T50" s="425"/>
      <c r="U50" s="425"/>
      <c r="V50" s="425"/>
      <c r="W50" s="425"/>
      <c r="X50" s="425"/>
      <c r="Y50" s="425"/>
      <c r="Z50" s="425"/>
      <c r="AA50" s="425"/>
      <c r="AB50" s="425"/>
      <c r="AC50" s="425"/>
      <c r="AD50" s="425"/>
      <c r="AE50" s="425"/>
      <c r="AF50" s="425"/>
      <c r="AG50" s="425"/>
      <c r="AH50" s="425"/>
      <c r="AI50" s="425"/>
      <c r="AJ50" s="68"/>
      <c r="AK50" s="68"/>
      <c r="AL50" s="68"/>
      <c r="AM50" s="68"/>
      <c r="AN50" s="68"/>
      <c r="AO50" s="68"/>
      <c r="AP50" s="68"/>
      <c r="AQ50" s="68"/>
      <c r="AR50" s="68"/>
      <c r="AS50" s="68"/>
      <c r="AT50" s="68"/>
      <c r="AU50" s="68"/>
      <c r="AV50" s="68"/>
      <c r="AW50" s="68"/>
      <c r="AX50" s="68"/>
      <c r="AY50" s="68"/>
      <c r="AZ50" s="68"/>
      <c r="BA50" s="69"/>
      <c r="BB50" s="28"/>
      <c r="BC50" s="29"/>
    </row>
    <row r="51" spans="2:55" ht="12" customHeight="1">
      <c r="B51" s="27"/>
      <c r="C51" s="422"/>
      <c r="D51" s="422"/>
      <c r="E51" s="422"/>
      <c r="F51" s="422"/>
      <c r="G51" s="422"/>
      <c r="H51" s="422"/>
      <c r="I51" s="422"/>
      <c r="J51" s="422"/>
      <c r="K51" s="422"/>
      <c r="L51" s="422"/>
      <c r="M51" s="422"/>
      <c r="N51" s="422"/>
      <c r="O51" s="422"/>
      <c r="P51" s="425"/>
      <c r="Q51" s="425"/>
      <c r="R51" s="425"/>
      <c r="S51" s="425"/>
      <c r="T51" s="425"/>
      <c r="U51" s="425"/>
      <c r="V51" s="425"/>
      <c r="W51" s="425"/>
      <c r="X51" s="425"/>
      <c r="Y51" s="425"/>
      <c r="Z51" s="425"/>
      <c r="AA51" s="425"/>
      <c r="AB51" s="425"/>
      <c r="AC51" s="425"/>
      <c r="AD51" s="425"/>
      <c r="AE51" s="425"/>
      <c r="AF51" s="425"/>
      <c r="AG51" s="425"/>
      <c r="AH51" s="425"/>
      <c r="AI51" s="425"/>
      <c r="AJ51" s="68"/>
      <c r="AK51" s="68"/>
      <c r="AL51" s="68"/>
      <c r="AM51" s="70"/>
      <c r="AN51" s="70"/>
      <c r="AO51" s="68"/>
      <c r="AP51" s="68"/>
      <c r="AQ51" s="68"/>
      <c r="AR51" s="68"/>
      <c r="AS51" s="68"/>
      <c r="AT51" s="68"/>
      <c r="AU51" s="68"/>
      <c r="AV51" s="68"/>
      <c r="AW51" s="68"/>
      <c r="AX51" s="68"/>
      <c r="AY51" s="68"/>
      <c r="AZ51" s="68"/>
      <c r="BA51" s="70"/>
      <c r="BB51" s="26"/>
      <c r="BC51" s="29"/>
    </row>
    <row r="52" spans="2:55" ht="9.75" customHeight="1">
      <c r="B52" s="15"/>
      <c r="C52" s="416">
        <v>1</v>
      </c>
      <c r="D52" s="416"/>
      <c r="E52" s="416"/>
      <c r="F52" s="416"/>
      <c r="G52" s="416"/>
      <c r="H52" s="416"/>
      <c r="I52" s="416"/>
      <c r="J52" s="416"/>
      <c r="K52" s="416"/>
      <c r="L52" s="416"/>
      <c r="M52" s="416"/>
      <c r="N52" s="416"/>
      <c r="O52" s="416"/>
      <c r="P52" s="426">
        <v>2</v>
      </c>
      <c r="Q52" s="426"/>
      <c r="R52" s="426"/>
      <c r="S52" s="426"/>
      <c r="T52" s="426"/>
      <c r="U52" s="426"/>
      <c r="V52" s="426"/>
      <c r="W52" s="426"/>
      <c r="X52" s="426"/>
      <c r="Y52" s="426"/>
      <c r="Z52" s="426">
        <v>3</v>
      </c>
      <c r="AA52" s="426"/>
      <c r="AB52" s="426"/>
      <c r="AC52" s="426"/>
      <c r="AD52" s="426"/>
      <c r="AE52" s="426"/>
      <c r="AF52" s="426"/>
      <c r="AG52" s="426"/>
      <c r="AH52" s="426"/>
      <c r="AI52" s="426"/>
      <c r="AJ52" s="68"/>
      <c r="AK52" s="68"/>
      <c r="AL52" s="68"/>
      <c r="AM52" s="67"/>
      <c r="AN52" s="67"/>
      <c r="AO52" s="68"/>
      <c r="AP52" s="68"/>
      <c r="AQ52" s="68"/>
      <c r="AR52" s="68"/>
      <c r="AS52" s="68"/>
      <c r="AT52" s="68"/>
      <c r="AU52" s="68"/>
      <c r="AV52" s="68"/>
      <c r="AW52" s="68"/>
      <c r="AX52" s="68"/>
      <c r="AY52" s="68"/>
      <c r="AZ52" s="68"/>
      <c r="BA52" s="67"/>
      <c r="BB52" s="57"/>
      <c r="BC52" s="16"/>
    </row>
    <row r="53" spans="2:55" ht="12" customHeight="1">
      <c r="B53" s="15"/>
      <c r="C53" s="428"/>
      <c r="D53" s="428"/>
      <c r="E53" s="428"/>
      <c r="F53" s="428"/>
      <c r="G53" s="428"/>
      <c r="H53" s="428"/>
      <c r="I53" s="428"/>
      <c r="J53" s="428"/>
      <c r="K53" s="428"/>
      <c r="L53" s="428"/>
      <c r="M53" s="428"/>
      <c r="N53" s="428"/>
      <c r="O53" s="428"/>
      <c r="P53" s="427"/>
      <c r="Q53" s="427"/>
      <c r="R53" s="427"/>
      <c r="S53" s="427"/>
      <c r="T53" s="427"/>
      <c r="U53" s="427"/>
      <c r="V53" s="427"/>
      <c r="W53" s="427"/>
      <c r="X53" s="427"/>
      <c r="Y53" s="427"/>
      <c r="Z53" s="427"/>
      <c r="AA53" s="427"/>
      <c r="AB53" s="427"/>
      <c r="AC53" s="427"/>
      <c r="AD53" s="427"/>
      <c r="AE53" s="427"/>
      <c r="AF53" s="427"/>
      <c r="AG53" s="427"/>
      <c r="AH53" s="427"/>
      <c r="AI53" s="427"/>
      <c r="AJ53" s="68"/>
      <c r="AK53" s="68"/>
      <c r="AL53" s="68"/>
      <c r="AM53" s="71"/>
      <c r="AN53" s="71"/>
      <c r="AO53" s="68"/>
      <c r="AP53" s="68"/>
      <c r="AQ53" s="68"/>
      <c r="AR53" s="68"/>
      <c r="AS53" s="68"/>
      <c r="AT53" s="68"/>
      <c r="AU53" s="68"/>
      <c r="AV53" s="68"/>
      <c r="AW53" s="68"/>
      <c r="AX53" s="68"/>
      <c r="AY53" s="68"/>
      <c r="AZ53" s="68"/>
      <c r="BA53" s="71"/>
      <c r="BB53" s="55"/>
      <c r="BC53" s="16"/>
    </row>
    <row r="54" spans="2:55" s="3" customFormat="1" ht="12" customHeight="1">
      <c r="B54" s="31"/>
      <c r="C54" s="23"/>
      <c r="D54" s="23"/>
      <c r="E54" s="23"/>
      <c r="F54" s="23"/>
      <c r="G54" s="23"/>
      <c r="H54" s="23"/>
      <c r="I54" s="23"/>
      <c r="J54" s="23"/>
      <c r="K54" s="23"/>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67"/>
      <c r="AK54" s="67"/>
      <c r="AL54" s="67"/>
      <c r="AM54" s="67"/>
      <c r="AN54" s="67"/>
      <c r="AO54" s="67"/>
      <c r="AP54" s="67"/>
      <c r="AQ54" s="67"/>
      <c r="AR54" s="72"/>
      <c r="AS54" s="72"/>
      <c r="AT54" s="72"/>
      <c r="AU54" s="72"/>
      <c r="AV54" s="72"/>
      <c r="AW54" s="72"/>
      <c r="AX54" s="72"/>
      <c r="AY54" s="72"/>
      <c r="AZ54" s="72"/>
      <c r="BA54" s="72"/>
      <c r="BB54" s="32"/>
      <c r="BC54" s="33"/>
    </row>
    <row r="55" spans="2:55" s="3" customFormat="1" ht="12" customHeight="1">
      <c r="B55" s="31"/>
      <c r="C55" s="429" t="s">
        <v>29</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33"/>
    </row>
    <row r="56" spans="2:55" s="3" customFormat="1" ht="12" customHeight="1">
      <c r="B56" s="31"/>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67"/>
      <c r="AK56" s="67"/>
      <c r="AL56" s="67"/>
      <c r="AM56" s="67"/>
      <c r="AN56" s="67"/>
      <c r="AO56" s="67"/>
      <c r="AP56" s="67"/>
      <c r="AQ56" s="67"/>
      <c r="AR56" s="72"/>
      <c r="AS56" s="72"/>
      <c r="AT56" s="72"/>
      <c r="AU56" s="72"/>
      <c r="AV56" s="72"/>
      <c r="AW56" s="72"/>
      <c r="AX56" s="72"/>
      <c r="AY56" s="72"/>
      <c r="AZ56" s="72"/>
      <c r="BA56" s="72"/>
      <c r="BB56" s="32"/>
      <c r="BC56" s="33"/>
    </row>
    <row r="57" spans="2:55" s="4" customFormat="1" ht="12" customHeight="1">
      <c r="B57" s="35"/>
      <c r="C57" s="424" t="s">
        <v>305</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36"/>
    </row>
    <row r="58" spans="2:55" s="4" customFormat="1" ht="12" customHeight="1">
      <c r="B58" s="35"/>
      <c r="C58" s="336" t="s">
        <v>287</v>
      </c>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6"/>
    </row>
    <row r="59" spans="2:55" s="4" customFormat="1" ht="12" customHeight="1">
      <c r="B59" s="35"/>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24" t="s">
        <v>22</v>
      </c>
      <c r="BC59" s="36"/>
    </row>
    <row r="60" spans="2:55" s="4" customFormat="1" ht="12" customHeight="1">
      <c r="B60" s="35"/>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36"/>
    </row>
    <row r="61" spans="2:83" s="4" customFormat="1" ht="12.75" customHeight="1">
      <c r="B61" s="35"/>
      <c r="C61" s="335" t="s">
        <v>319</v>
      </c>
      <c r="D61" s="335"/>
      <c r="E61" s="335"/>
      <c r="F61" s="335"/>
      <c r="G61" s="335"/>
      <c r="H61" s="335"/>
      <c r="I61" s="335"/>
      <c r="J61" s="335"/>
      <c r="K61" s="335"/>
      <c r="L61" s="335"/>
      <c r="M61" s="335"/>
      <c r="N61" s="335"/>
      <c r="O61" s="335"/>
      <c r="P61" s="335"/>
      <c r="Q61" s="335"/>
      <c r="R61" s="335"/>
      <c r="S61" s="335"/>
      <c r="T61" s="335"/>
      <c r="U61" s="335"/>
      <c r="V61" s="335"/>
      <c r="W61" s="335"/>
      <c r="X61" s="335"/>
      <c r="Y61" s="335"/>
      <c r="Z61" s="331" t="s">
        <v>227</v>
      </c>
      <c r="AA61" s="331"/>
      <c r="AB61" s="331" t="s">
        <v>320</v>
      </c>
      <c r="AC61" s="331"/>
      <c r="AD61" s="331"/>
      <c r="AE61" s="335" t="s">
        <v>228</v>
      </c>
      <c r="AF61" s="335"/>
      <c r="AG61" s="335"/>
      <c r="AH61" s="335"/>
      <c r="AI61" s="335"/>
      <c r="AJ61" s="335"/>
      <c r="AK61" s="335" t="s">
        <v>229</v>
      </c>
      <c r="AL61" s="335"/>
      <c r="AM61" s="335"/>
      <c r="AN61" s="335"/>
      <c r="AO61" s="335"/>
      <c r="AP61" s="335"/>
      <c r="AQ61" s="335" t="s">
        <v>230</v>
      </c>
      <c r="AR61" s="335"/>
      <c r="AS61" s="335"/>
      <c r="AT61" s="335"/>
      <c r="AU61" s="335"/>
      <c r="AV61" s="335"/>
      <c r="AW61" s="335" t="s">
        <v>231</v>
      </c>
      <c r="AX61" s="335"/>
      <c r="AY61" s="335"/>
      <c r="AZ61" s="335"/>
      <c r="BA61" s="335"/>
      <c r="BB61" s="335"/>
      <c r="BC61" s="36"/>
      <c r="BT61" s="394" t="s">
        <v>344</v>
      </c>
      <c r="BU61" s="394" t="s">
        <v>345</v>
      </c>
      <c r="BV61" s="394" t="s">
        <v>346</v>
      </c>
      <c r="BW61" s="394" t="s">
        <v>347</v>
      </c>
      <c r="BX61" s="394" t="s">
        <v>348</v>
      </c>
      <c r="BY61" s="394" t="s">
        <v>349</v>
      </c>
      <c r="BZ61" s="394" t="s">
        <v>350</v>
      </c>
      <c r="CA61" s="394" t="s">
        <v>351</v>
      </c>
      <c r="CB61" s="394" t="s">
        <v>352</v>
      </c>
      <c r="CC61" s="394" t="s">
        <v>353</v>
      </c>
      <c r="CD61" s="394" t="s">
        <v>354</v>
      </c>
      <c r="CE61" s="394" t="s">
        <v>355</v>
      </c>
    </row>
    <row r="62" spans="2:83" ht="12.75" customHeight="1">
      <c r="B62" s="37"/>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1"/>
      <c r="AA62" s="331"/>
      <c r="AB62" s="331"/>
      <c r="AC62" s="331"/>
      <c r="AD62" s="331"/>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8"/>
      <c r="BT62" s="395"/>
      <c r="BU62" s="395"/>
      <c r="BV62" s="395"/>
      <c r="BW62" s="395"/>
      <c r="BX62" s="395"/>
      <c r="BY62" s="395"/>
      <c r="BZ62" s="395"/>
      <c r="CA62" s="395"/>
      <c r="CB62" s="395"/>
      <c r="CC62" s="395"/>
      <c r="CD62" s="395"/>
      <c r="CE62" s="395"/>
    </row>
    <row r="63" spans="2:83" ht="15" customHeight="1">
      <c r="B63" s="37"/>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1"/>
      <c r="AA63" s="331"/>
      <c r="AB63" s="331"/>
      <c r="AC63" s="331"/>
      <c r="AD63" s="331"/>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8"/>
      <c r="BT63" s="396"/>
      <c r="BU63" s="396"/>
      <c r="BV63" s="396"/>
      <c r="BW63" s="396"/>
      <c r="BX63" s="396"/>
      <c r="BY63" s="396"/>
      <c r="BZ63" s="396"/>
      <c r="CA63" s="396"/>
      <c r="CB63" s="396"/>
      <c r="CC63" s="396"/>
      <c r="CD63" s="396"/>
      <c r="CE63" s="396"/>
    </row>
    <row r="64" spans="2:83" ht="9.75" customHeight="1">
      <c r="B64" s="37"/>
      <c r="C64" s="430" t="s">
        <v>321</v>
      </c>
      <c r="D64" s="431"/>
      <c r="E64" s="431"/>
      <c r="F64" s="431"/>
      <c r="G64" s="431"/>
      <c r="H64" s="431"/>
      <c r="I64" s="431"/>
      <c r="J64" s="431"/>
      <c r="K64" s="431"/>
      <c r="L64" s="431"/>
      <c r="M64" s="431"/>
      <c r="N64" s="431"/>
      <c r="O64" s="431"/>
      <c r="P64" s="431"/>
      <c r="Q64" s="431"/>
      <c r="R64" s="431"/>
      <c r="S64" s="431"/>
      <c r="T64" s="431"/>
      <c r="U64" s="431"/>
      <c r="V64" s="431"/>
      <c r="W64" s="431"/>
      <c r="X64" s="431"/>
      <c r="Y64" s="432"/>
      <c r="Z64" s="430" t="s">
        <v>323</v>
      </c>
      <c r="AA64" s="432"/>
      <c r="AB64" s="430" t="s">
        <v>322</v>
      </c>
      <c r="AC64" s="431"/>
      <c r="AD64" s="432"/>
      <c r="AE64" s="430">
        <v>1</v>
      </c>
      <c r="AF64" s="431"/>
      <c r="AG64" s="431"/>
      <c r="AH64" s="431"/>
      <c r="AI64" s="431"/>
      <c r="AJ64" s="432"/>
      <c r="AK64" s="430">
        <v>2</v>
      </c>
      <c r="AL64" s="431"/>
      <c r="AM64" s="431"/>
      <c r="AN64" s="431"/>
      <c r="AO64" s="431"/>
      <c r="AP64" s="432"/>
      <c r="AQ64" s="430">
        <v>3</v>
      </c>
      <c r="AR64" s="431"/>
      <c r="AS64" s="431"/>
      <c r="AT64" s="431"/>
      <c r="AU64" s="431"/>
      <c r="AV64" s="432"/>
      <c r="AW64" s="430">
        <v>4</v>
      </c>
      <c r="AX64" s="431"/>
      <c r="AY64" s="431"/>
      <c r="AZ64" s="431"/>
      <c r="BA64" s="431"/>
      <c r="BB64" s="432"/>
      <c r="BC64" s="38"/>
      <c r="BT64" s="113"/>
      <c r="BU64" s="113"/>
      <c r="BV64" s="113"/>
      <c r="BW64" s="113"/>
      <c r="BX64" s="113"/>
      <c r="BY64" s="113"/>
      <c r="BZ64" s="113"/>
      <c r="CA64" s="113"/>
      <c r="CB64" s="113"/>
      <c r="CC64" s="113"/>
      <c r="CD64" s="113"/>
      <c r="CE64" s="113"/>
    </row>
    <row r="65" spans="2:83" ht="15" customHeight="1">
      <c r="B65" s="37"/>
      <c r="C65" s="436" t="s">
        <v>23</v>
      </c>
      <c r="D65" s="437"/>
      <c r="E65" s="437"/>
      <c r="F65" s="437"/>
      <c r="G65" s="437"/>
      <c r="H65" s="437"/>
      <c r="I65" s="437"/>
      <c r="J65" s="437"/>
      <c r="K65" s="437"/>
      <c r="L65" s="437"/>
      <c r="M65" s="437"/>
      <c r="N65" s="437"/>
      <c r="O65" s="437"/>
      <c r="P65" s="437"/>
      <c r="Q65" s="437"/>
      <c r="R65" s="437"/>
      <c r="S65" s="437"/>
      <c r="T65" s="437"/>
      <c r="U65" s="437"/>
      <c r="V65" s="437"/>
      <c r="W65" s="437"/>
      <c r="X65" s="437"/>
      <c r="Y65" s="438"/>
      <c r="Z65" s="445" t="s">
        <v>281</v>
      </c>
      <c r="AA65" s="446"/>
      <c r="AB65" s="439" t="s">
        <v>278</v>
      </c>
      <c r="AC65" s="440"/>
      <c r="AD65" s="441"/>
      <c r="AE65" s="447">
        <f>IF($AA$24="январь",BT65,IF($AA$24="февраль",BU65,IF($AA$24="март",BV65,IF($AA$24="апрель",BW65,IF($AA$24="май",BX65,IF($AA$24="июнь",BY65,IF($AA$24="июль",BZ65,IF($AA$24="август",CA65))))))))+IF($AA$24="сентябрь",CB65,IF($AA$24="октябрь",CC65,IF($AA$24="ноябрь",CD65,IF($AA$24="декабрь",CE65))))</f>
        <v>0</v>
      </c>
      <c r="AF65" s="448"/>
      <c r="AG65" s="448"/>
      <c r="AH65" s="448"/>
      <c r="AI65" s="448"/>
      <c r="AJ65" s="449"/>
      <c r="AK65" s="447">
        <f>IF($AA$24="январь",BT65,IF($AA$24="февраль",ROUND((BT65+BU65)/2,0),IF($AA$24="март",ROUND((BT65+BU65+BV65)/3,0),IF($AA$24="апрель",ROUND((BT65+BU65+BV65+BW65)/4,0),IF($AA$24="май",ROUND((BT65+BU65+BV65+BW65+BX65)/5,0),IF($AA$24="июнь",ROUND((BT65+BU65+BV65+BW65+BX65+BY65)/6,0),IF($AA$24="июль",ROUND((BT65+BU65+BV65+BW65+BX65+BY65+BZ65)/7,0))))))))+IF($AA$24="август",ROUND((BT65+BU65+BV65+BW65+BX65+BY65+BZ65+CA65)/8,0))+IF($AA$24="сентябрь",ROUND((BT65+BU65+BV65+BW65+BX65+BY65+BZ65+CA65+CB65)/9,0),IF($AA$24="октябрь",ROUND((BT65+BU65+BV65+BW65+BX65+BY65+BZ65+CA65+CB65+CC65)/10,0),IF($AA$24="ноябрь",ROUND((BT65+BU65+BV65+BW65+BX65+BY65+BZ65+CA65+CB65+CC65+CD65)/11,0),IF($AA$24="декабрь",ROUND((BT65+BU65+BV65+BW65+BX65+BY65+BZ65+CA65+CB65+CC65+CD65+CE65)/12,0)))))</f>
        <v>0</v>
      </c>
      <c r="AL65" s="448"/>
      <c r="AM65" s="448"/>
      <c r="AN65" s="448"/>
      <c r="AO65" s="448"/>
      <c r="AP65" s="449"/>
      <c r="AQ65" s="447">
        <f>'12-т (пред.год)'!AE65</f>
        <v>0</v>
      </c>
      <c r="AR65" s="448"/>
      <c r="AS65" s="448"/>
      <c r="AT65" s="448"/>
      <c r="AU65" s="448"/>
      <c r="AV65" s="449"/>
      <c r="AW65" s="447">
        <f>'12-т (пред.год)'!AK65</f>
        <v>0</v>
      </c>
      <c r="AX65" s="448"/>
      <c r="AY65" s="448"/>
      <c r="AZ65" s="448"/>
      <c r="BA65" s="448"/>
      <c r="BB65" s="449"/>
      <c r="BC65" s="38"/>
      <c r="BT65" s="393"/>
      <c r="BU65" s="393"/>
      <c r="BV65" s="393"/>
      <c r="BW65" s="393"/>
      <c r="BX65" s="393"/>
      <c r="BY65" s="393"/>
      <c r="BZ65" s="393"/>
      <c r="CA65" s="393"/>
      <c r="CB65" s="393"/>
      <c r="CC65" s="393"/>
      <c r="CD65" s="393"/>
      <c r="CE65" s="393"/>
    </row>
    <row r="66" spans="2:83" s="2" customFormat="1" ht="15" customHeight="1">
      <c r="B66" s="39"/>
      <c r="C66" s="260"/>
      <c r="D66" s="261"/>
      <c r="E66" s="261"/>
      <c r="F66" s="261"/>
      <c r="G66" s="261"/>
      <c r="H66" s="261"/>
      <c r="I66" s="261"/>
      <c r="J66" s="261"/>
      <c r="K66" s="261"/>
      <c r="L66" s="261"/>
      <c r="M66" s="261"/>
      <c r="N66" s="261"/>
      <c r="O66" s="261"/>
      <c r="P66" s="261"/>
      <c r="Q66" s="261"/>
      <c r="R66" s="261"/>
      <c r="S66" s="261"/>
      <c r="T66" s="261"/>
      <c r="U66" s="261"/>
      <c r="V66" s="261"/>
      <c r="W66" s="261"/>
      <c r="X66" s="261"/>
      <c r="Y66" s="262"/>
      <c r="Z66" s="258"/>
      <c r="AA66" s="259"/>
      <c r="AB66" s="442"/>
      <c r="AC66" s="443"/>
      <c r="AD66" s="444"/>
      <c r="AE66" s="450"/>
      <c r="AF66" s="451"/>
      <c r="AG66" s="451"/>
      <c r="AH66" s="451"/>
      <c r="AI66" s="451"/>
      <c r="AJ66" s="452"/>
      <c r="AK66" s="450"/>
      <c r="AL66" s="451"/>
      <c r="AM66" s="451"/>
      <c r="AN66" s="451"/>
      <c r="AO66" s="451"/>
      <c r="AP66" s="452"/>
      <c r="AQ66" s="450"/>
      <c r="AR66" s="451"/>
      <c r="AS66" s="451"/>
      <c r="AT66" s="451"/>
      <c r="AU66" s="451"/>
      <c r="AV66" s="452"/>
      <c r="AW66" s="450"/>
      <c r="AX66" s="451"/>
      <c r="AY66" s="451"/>
      <c r="AZ66" s="451"/>
      <c r="BA66" s="451"/>
      <c r="BB66" s="452"/>
      <c r="BC66" s="40"/>
      <c r="BT66" s="271"/>
      <c r="BU66" s="271"/>
      <c r="BV66" s="271"/>
      <c r="BW66" s="271"/>
      <c r="BX66" s="271"/>
      <c r="BY66" s="271"/>
      <c r="BZ66" s="271"/>
      <c r="CA66" s="271"/>
      <c r="CB66" s="271"/>
      <c r="CC66" s="271"/>
      <c r="CD66" s="271"/>
      <c r="CE66" s="271"/>
    </row>
    <row r="67" spans="2:83" ht="25.5" customHeight="1">
      <c r="B67" s="37"/>
      <c r="C67" s="433" t="s">
        <v>279</v>
      </c>
      <c r="D67" s="434"/>
      <c r="E67" s="434"/>
      <c r="F67" s="434"/>
      <c r="G67" s="434"/>
      <c r="H67" s="434"/>
      <c r="I67" s="434"/>
      <c r="J67" s="434"/>
      <c r="K67" s="434"/>
      <c r="L67" s="434"/>
      <c r="M67" s="434"/>
      <c r="N67" s="434"/>
      <c r="O67" s="434"/>
      <c r="P67" s="434"/>
      <c r="Q67" s="434"/>
      <c r="R67" s="434"/>
      <c r="S67" s="434"/>
      <c r="T67" s="434"/>
      <c r="U67" s="434"/>
      <c r="V67" s="434"/>
      <c r="W67" s="434"/>
      <c r="X67" s="434"/>
      <c r="Y67" s="435"/>
      <c r="Z67" s="258" t="s">
        <v>282</v>
      </c>
      <c r="AA67" s="259"/>
      <c r="AB67" s="288" t="s">
        <v>298</v>
      </c>
      <c r="AC67" s="289"/>
      <c r="AD67" s="290"/>
      <c r="AE67" s="384">
        <f>IF($AA$24="январь",BT67,IF($AA$24="февраль",BU67,IF($AA$24="март",BV67,IF($AA$24="апрель",BW67,IF($AA$24="май",BX67,IF($AA$24="июнь",BY67,IF($AA$24="июль",BZ67,IF($AA$24="август",CA67))))))))+IF($AA$24="сентябрь",CB67,IF($AA$24="октябрь",CC67,IF($AA$24="ноябрь",CD67,IF($AA$24="декабрь",CE67))))</f>
        <v>0</v>
      </c>
      <c r="AF67" s="385"/>
      <c r="AG67" s="385"/>
      <c r="AH67" s="385"/>
      <c r="AI67" s="385"/>
      <c r="AJ67" s="386"/>
      <c r="AK67" s="384">
        <f>IF($AA$24="январь",BT67,IF($AA$24="февраль",BT67+BU67,IF($AA$24="март",BT67+BU67+BV67,IF($AA$24="апрель",BT67+BU67+BV67+BW67,IF($AA$24="май",BT67+BU67+BV67+BW67+BX67,IF($AA$24="июнь",BT67+BU67+BV67+BW67+BX67+BY67,IF($AA$24="июль",BT67+BU67+BV67+BW67+BX67+BY67+BZ67,IF($AA$24="август",(BT67+BU67+BV67+BW67+BX67+BY67+BZ67+CA67)))))))))+IF($AA$24="сентябрь",BT67+BU67+BV67+BW67+BX67+BY67+BZ67+CA67+CB67,IF($AA$24="октябрь",BT67+BU67+BV67+BW67+BX67+BY67+BZ67+CA67+CB67+CC67,IF($AA$24="ноябрь",BT67+BU67+BV67+BW67+BX67+BY67+BZ67+CA67+CB67+CC67+CD67,IF($AA$24="декабрь",BT67+BU67+BV67+BW67+BX67+BY67+BZ67+CA67+CB67+CC67+CD67+CE67))))</f>
        <v>0</v>
      </c>
      <c r="AL67" s="385"/>
      <c r="AM67" s="385"/>
      <c r="AN67" s="385"/>
      <c r="AO67" s="385"/>
      <c r="AP67" s="386"/>
      <c r="AQ67" s="384">
        <f>'12-т (пред.год)'!AE67</f>
        <v>0</v>
      </c>
      <c r="AR67" s="385"/>
      <c r="AS67" s="385"/>
      <c r="AT67" s="385"/>
      <c r="AU67" s="385"/>
      <c r="AV67" s="386"/>
      <c r="AW67" s="384">
        <f>'12-т (пред.год)'!AK67</f>
        <v>0</v>
      </c>
      <c r="AX67" s="385"/>
      <c r="AY67" s="385"/>
      <c r="AZ67" s="385"/>
      <c r="BA67" s="385"/>
      <c r="BB67" s="386"/>
      <c r="BC67" s="174"/>
      <c r="BD67" s="175"/>
      <c r="BE67" s="175"/>
      <c r="BF67" s="175"/>
      <c r="BG67" s="175"/>
      <c r="BH67" s="175"/>
      <c r="BI67" s="175"/>
      <c r="BJ67" s="175"/>
      <c r="BK67" s="175"/>
      <c r="BL67" s="175"/>
      <c r="BM67" s="175"/>
      <c r="BN67" s="175"/>
      <c r="BO67" s="175"/>
      <c r="BP67" s="175"/>
      <c r="BQ67" s="175"/>
      <c r="BR67" s="175"/>
      <c r="BS67" s="175"/>
      <c r="BT67" s="176"/>
      <c r="BU67" s="176"/>
      <c r="BV67" s="176"/>
      <c r="BW67" s="176"/>
      <c r="BX67" s="176"/>
      <c r="BY67" s="176"/>
      <c r="BZ67" s="176"/>
      <c r="CA67" s="176"/>
      <c r="CB67" s="176"/>
      <c r="CC67" s="176"/>
      <c r="CD67" s="176"/>
      <c r="CE67" s="176"/>
    </row>
    <row r="68" spans="2:83" s="2" customFormat="1" ht="12" customHeight="1">
      <c r="B68" s="39"/>
      <c r="C68" s="455" t="s">
        <v>30</v>
      </c>
      <c r="D68" s="456"/>
      <c r="E68" s="456"/>
      <c r="F68" s="456"/>
      <c r="G68" s="456"/>
      <c r="H68" s="456"/>
      <c r="I68" s="456"/>
      <c r="J68" s="456"/>
      <c r="K68" s="456"/>
      <c r="L68" s="456"/>
      <c r="M68" s="456"/>
      <c r="N68" s="456"/>
      <c r="O68" s="456"/>
      <c r="P68" s="456"/>
      <c r="Q68" s="456"/>
      <c r="R68" s="456"/>
      <c r="S68" s="456"/>
      <c r="T68" s="456"/>
      <c r="U68" s="456"/>
      <c r="V68" s="456"/>
      <c r="W68" s="456"/>
      <c r="X68" s="456"/>
      <c r="Y68" s="457"/>
      <c r="Z68" s="258" t="s">
        <v>283</v>
      </c>
      <c r="AA68" s="259"/>
      <c r="AB68" s="288" t="s">
        <v>298</v>
      </c>
      <c r="AC68" s="289"/>
      <c r="AD68" s="290"/>
      <c r="AE68" s="384">
        <f>IF($AA$24="январь",BT68,IF($AA$24="февраль",BU68,IF($AA$24="март",BV68,IF($AA$24="апрель",BW68,IF($AA$24="май",BX68,IF($AA$24="июнь",BY68,IF($AA$24="июль",BZ68,IF($AA$24="август",CA68))))))))+IF($AA$24="сентябрь",CB68,IF($AA$24="октябрь",CC68,IF($AA$24="ноябрь",CD68,IF($AA$24="декабрь",CE68))))</f>
        <v>0</v>
      </c>
      <c r="AF68" s="385"/>
      <c r="AG68" s="385"/>
      <c r="AH68" s="385"/>
      <c r="AI68" s="385"/>
      <c r="AJ68" s="386"/>
      <c r="AK68" s="384">
        <f>IF($AA$24="январь",BT68,IF($AA$24="февраль",BT68+BU68,IF($AA$24="март",BT68+BU68+BV68,IF($AA$24="апрель",BT68+BU68+BV68+BW68,IF($AA$24="май",BT68+BU68+BV68+BW68+BX68,IF($AA$24="июнь",BT68+BU68+BV68+BW68+BX68+BY68,IF($AA$24="июль",BT68+BU68+BV68+BW68+BX68+BY68+BZ68,IF($AA$24="август",(BT68+BU68+BV68+BW68+BX68+BY68+BZ68+CA68)))))))))+IF($AA$24="сентябрь",BT68+BU68+BV68+BW68+BX68+BY68+BZ68+CA68+CB68,IF($AA$24="октябрь",BT68+BU68+BV68+BW68+BX68+BY68+BZ68+CA68+CB68+CC68,IF($AA$24="ноябрь",BT68+BU68+BV68+BW68+BX68+BY68+BZ68+CA68+CB68+CC68+CD68,IF($AA$24="декабрь",BT68+BU68+BV68+BW68+BX68+BY68+BZ68+CA68+CB68+CC68+CD68+CE68))))</f>
        <v>0</v>
      </c>
      <c r="AL68" s="385"/>
      <c r="AM68" s="385"/>
      <c r="AN68" s="385"/>
      <c r="AO68" s="385"/>
      <c r="AP68" s="386"/>
      <c r="AQ68" s="384">
        <f>'12-т (пред.год)'!AE68</f>
        <v>0</v>
      </c>
      <c r="AR68" s="385"/>
      <c r="AS68" s="385"/>
      <c r="AT68" s="385"/>
      <c r="AU68" s="385"/>
      <c r="AV68" s="386"/>
      <c r="AW68" s="384">
        <f>'12-т (пред.год)'!AK68</f>
        <v>0</v>
      </c>
      <c r="AX68" s="385"/>
      <c r="AY68" s="385"/>
      <c r="AZ68" s="385"/>
      <c r="BA68" s="385"/>
      <c r="BB68" s="386"/>
      <c r="BC68" s="177"/>
      <c r="BD68" s="178"/>
      <c r="BE68" s="178"/>
      <c r="BF68" s="178"/>
      <c r="BG68" s="178"/>
      <c r="BH68" s="178"/>
      <c r="BI68" s="178"/>
      <c r="BJ68" s="178"/>
      <c r="BK68" s="178"/>
      <c r="BL68" s="178"/>
      <c r="BM68" s="178"/>
      <c r="BN68" s="178"/>
      <c r="BO68" s="178"/>
      <c r="BP68" s="178"/>
      <c r="BQ68" s="178"/>
      <c r="BR68" s="178"/>
      <c r="BS68" s="178"/>
      <c r="BT68" s="380"/>
      <c r="BU68" s="380"/>
      <c r="BV68" s="380"/>
      <c r="BW68" s="380"/>
      <c r="BX68" s="380"/>
      <c r="BY68" s="380"/>
      <c r="BZ68" s="380"/>
      <c r="CA68" s="380"/>
      <c r="CB68" s="380"/>
      <c r="CC68" s="380"/>
      <c r="CD68" s="380"/>
      <c r="CE68" s="380"/>
    </row>
    <row r="69" spans="2:95" ht="15" customHeight="1">
      <c r="B69" s="37"/>
      <c r="C69" s="458" t="s">
        <v>324</v>
      </c>
      <c r="D69" s="459"/>
      <c r="E69" s="459"/>
      <c r="F69" s="459"/>
      <c r="G69" s="459"/>
      <c r="H69" s="459"/>
      <c r="I69" s="459"/>
      <c r="J69" s="459"/>
      <c r="K69" s="459"/>
      <c r="L69" s="459"/>
      <c r="M69" s="459"/>
      <c r="N69" s="459"/>
      <c r="O69" s="459"/>
      <c r="P69" s="459"/>
      <c r="Q69" s="459"/>
      <c r="R69" s="459"/>
      <c r="S69" s="459"/>
      <c r="T69" s="459"/>
      <c r="U69" s="459"/>
      <c r="V69" s="459"/>
      <c r="W69" s="459"/>
      <c r="X69" s="459"/>
      <c r="Y69" s="460"/>
      <c r="Z69" s="258"/>
      <c r="AA69" s="259"/>
      <c r="AB69" s="288"/>
      <c r="AC69" s="289"/>
      <c r="AD69" s="290"/>
      <c r="AE69" s="384"/>
      <c r="AF69" s="385"/>
      <c r="AG69" s="385"/>
      <c r="AH69" s="385"/>
      <c r="AI69" s="385"/>
      <c r="AJ69" s="386"/>
      <c r="AK69" s="384"/>
      <c r="AL69" s="385"/>
      <c r="AM69" s="385"/>
      <c r="AN69" s="385"/>
      <c r="AO69" s="385"/>
      <c r="AP69" s="386"/>
      <c r="AQ69" s="384"/>
      <c r="AR69" s="385"/>
      <c r="AS69" s="385"/>
      <c r="AT69" s="385"/>
      <c r="AU69" s="385"/>
      <c r="AV69" s="386"/>
      <c r="AW69" s="384"/>
      <c r="AX69" s="385"/>
      <c r="AY69" s="385"/>
      <c r="AZ69" s="385"/>
      <c r="BA69" s="385"/>
      <c r="BB69" s="386"/>
      <c r="BC69" s="174"/>
      <c r="BD69" s="175"/>
      <c r="BE69" s="175"/>
      <c r="BF69" s="175"/>
      <c r="BG69" s="175"/>
      <c r="BH69" s="175"/>
      <c r="BI69" s="175"/>
      <c r="BJ69" s="175"/>
      <c r="BK69" s="175"/>
      <c r="BL69" s="175"/>
      <c r="BM69" s="175"/>
      <c r="BN69" s="175"/>
      <c r="BO69" s="175"/>
      <c r="BP69" s="175"/>
      <c r="BQ69" s="175"/>
      <c r="BR69" s="175"/>
      <c r="BS69" s="175"/>
      <c r="BT69" s="380"/>
      <c r="BU69" s="380"/>
      <c r="BV69" s="380"/>
      <c r="BW69" s="380"/>
      <c r="BX69" s="380"/>
      <c r="BY69" s="380"/>
      <c r="BZ69" s="380"/>
      <c r="CA69" s="380"/>
      <c r="CB69" s="380"/>
      <c r="CC69" s="380"/>
      <c r="CD69" s="380"/>
      <c r="CE69" s="380"/>
      <c r="CF69" s="537"/>
      <c r="CG69" s="537"/>
      <c r="CH69" s="537"/>
      <c r="CI69" s="537"/>
      <c r="CJ69" s="537"/>
      <c r="CK69" s="537"/>
      <c r="CL69" s="537"/>
      <c r="CM69" s="537"/>
      <c r="CN69" s="537"/>
      <c r="CO69" s="537"/>
      <c r="CP69" s="537"/>
      <c r="CQ69" s="537"/>
    </row>
    <row r="70" spans="2:95" ht="12" customHeight="1">
      <c r="B70" s="37"/>
      <c r="C70" s="461" t="s">
        <v>294</v>
      </c>
      <c r="D70" s="462"/>
      <c r="E70" s="462"/>
      <c r="F70" s="462"/>
      <c r="G70" s="462"/>
      <c r="H70" s="462"/>
      <c r="I70" s="462"/>
      <c r="J70" s="462"/>
      <c r="K70" s="462"/>
      <c r="L70" s="462"/>
      <c r="M70" s="462"/>
      <c r="N70" s="462"/>
      <c r="O70" s="462"/>
      <c r="P70" s="462"/>
      <c r="Q70" s="462"/>
      <c r="R70" s="462"/>
      <c r="S70" s="462"/>
      <c r="T70" s="462"/>
      <c r="U70" s="462"/>
      <c r="V70" s="462"/>
      <c r="W70" s="462"/>
      <c r="X70" s="462"/>
      <c r="Y70" s="463"/>
      <c r="Z70" s="258" t="s">
        <v>284</v>
      </c>
      <c r="AA70" s="259"/>
      <c r="AB70" s="288" t="s">
        <v>298</v>
      </c>
      <c r="AC70" s="289"/>
      <c r="AD70" s="290"/>
      <c r="AE70" s="384">
        <f>IF($AA$24="январь",BT70,IF($AA$24="февраль",BU70,IF($AA$24="март",BV70,IF($AA$24="апрель",BW70,IF($AA$24="май",BX70,IF($AA$24="июнь",BY70,IF($AA$24="июль",BZ70,IF($AA$24="август",CA70))))))))+IF($AA$24="сентябрь",CB70,IF($AA$24="октябрь",CC70,IF($AA$24="ноябрь",CD70,IF($AA$24="декабрь",CE70))))</f>
        <v>0</v>
      </c>
      <c r="AF70" s="385"/>
      <c r="AG70" s="385"/>
      <c r="AH70" s="385"/>
      <c r="AI70" s="385"/>
      <c r="AJ70" s="386"/>
      <c r="AK70" s="384">
        <f>IF($AA$24="январь",BT70,IF($AA$24="февраль",BT70+BU70,IF($AA$24="март",BT70+BU70+BV70,IF($AA$24="апрель",BT70+BU70+BV70+BW70,IF($AA$24="май",BT70+BU70+BV70+BW70+BX70,IF($AA$24="июнь",BT70+BU70+BV70+BW70+BX70+BY70,IF($AA$24="июль",BT70+BU70+BV70+BW70+BX70+BY70+BZ70,IF($AA$24="август",(BT70+BU70+BV70+BW70+BX70+BY70+BZ70+CA70)))))))))+IF($AA$24="сентябрь",BT70+BU70+BV70+BW70+BX70+BY70+BZ70+CA70+CB70,IF($AA$24="октябрь",BT70+BU70+BV70+BW70+BX70+BY70+BZ70+CA70+CB70+CC70,IF($AA$24="ноябрь",BT70+BU70+BV70+BW70+BX70+BY70+BZ70+CA70+CB70+CC70+CD70,IF($AA$24="декабрь",BT70+BU70+BV70+BW70+BX70+BY70+BZ70+CA70+CB70+CC70+CD70+CE70))))</f>
        <v>0</v>
      </c>
      <c r="AL70" s="385"/>
      <c r="AM70" s="385"/>
      <c r="AN70" s="385"/>
      <c r="AO70" s="385"/>
      <c r="AP70" s="386"/>
      <c r="AQ70" s="384">
        <f>'12-т (пред.год)'!AE70</f>
        <v>0</v>
      </c>
      <c r="AR70" s="385"/>
      <c r="AS70" s="385"/>
      <c r="AT70" s="385"/>
      <c r="AU70" s="385"/>
      <c r="AV70" s="386"/>
      <c r="AW70" s="384">
        <f>'12-т (пред.год)'!AK70</f>
        <v>0</v>
      </c>
      <c r="AX70" s="385"/>
      <c r="AY70" s="385"/>
      <c r="AZ70" s="385"/>
      <c r="BA70" s="385"/>
      <c r="BB70" s="386"/>
      <c r="BC70" s="174"/>
      <c r="BD70" s="175"/>
      <c r="BE70" s="175"/>
      <c r="BF70" s="175"/>
      <c r="BG70" s="175"/>
      <c r="BH70" s="175"/>
      <c r="BI70" s="175"/>
      <c r="BJ70" s="175"/>
      <c r="BK70" s="175"/>
      <c r="BL70" s="175"/>
      <c r="BM70" s="175"/>
      <c r="BN70" s="175"/>
      <c r="BO70" s="175"/>
      <c r="BP70" s="175"/>
      <c r="BQ70" s="175"/>
      <c r="BR70" s="175"/>
      <c r="BS70" s="175"/>
      <c r="BT70" s="380"/>
      <c r="BU70" s="380"/>
      <c r="BV70" s="380"/>
      <c r="BW70" s="380"/>
      <c r="BX70" s="380"/>
      <c r="BY70" s="380"/>
      <c r="BZ70" s="380"/>
      <c r="CA70" s="380"/>
      <c r="CB70" s="380"/>
      <c r="CC70" s="380"/>
      <c r="CD70" s="380"/>
      <c r="CE70" s="380"/>
      <c r="CF70" s="537"/>
      <c r="CG70" s="537"/>
      <c r="CH70" s="537"/>
      <c r="CI70" s="537"/>
      <c r="CJ70" s="537"/>
      <c r="CK70" s="537"/>
      <c r="CL70" s="537"/>
      <c r="CM70" s="537"/>
      <c r="CN70" s="537"/>
      <c r="CO70" s="537"/>
      <c r="CP70" s="537"/>
      <c r="CQ70" s="537"/>
    </row>
    <row r="71" spans="2:95" ht="12" customHeight="1">
      <c r="B71" s="37"/>
      <c r="C71" s="461"/>
      <c r="D71" s="462"/>
      <c r="E71" s="462"/>
      <c r="F71" s="462"/>
      <c r="G71" s="462"/>
      <c r="H71" s="462"/>
      <c r="I71" s="462"/>
      <c r="J71" s="462"/>
      <c r="K71" s="462"/>
      <c r="L71" s="462"/>
      <c r="M71" s="462"/>
      <c r="N71" s="462"/>
      <c r="O71" s="462"/>
      <c r="P71" s="462"/>
      <c r="Q71" s="462"/>
      <c r="R71" s="462"/>
      <c r="S71" s="462"/>
      <c r="T71" s="462"/>
      <c r="U71" s="462"/>
      <c r="V71" s="462"/>
      <c r="W71" s="462"/>
      <c r="X71" s="462"/>
      <c r="Y71" s="463"/>
      <c r="Z71" s="258"/>
      <c r="AA71" s="259"/>
      <c r="AB71" s="288"/>
      <c r="AC71" s="289"/>
      <c r="AD71" s="290"/>
      <c r="AE71" s="384"/>
      <c r="AF71" s="385"/>
      <c r="AG71" s="385"/>
      <c r="AH71" s="385"/>
      <c r="AI71" s="385"/>
      <c r="AJ71" s="386"/>
      <c r="AK71" s="384"/>
      <c r="AL71" s="385"/>
      <c r="AM71" s="385"/>
      <c r="AN71" s="385"/>
      <c r="AO71" s="385"/>
      <c r="AP71" s="386"/>
      <c r="AQ71" s="384"/>
      <c r="AR71" s="385"/>
      <c r="AS71" s="385"/>
      <c r="AT71" s="385"/>
      <c r="AU71" s="385"/>
      <c r="AV71" s="386"/>
      <c r="AW71" s="384"/>
      <c r="AX71" s="385"/>
      <c r="AY71" s="385"/>
      <c r="AZ71" s="385"/>
      <c r="BA71" s="385"/>
      <c r="BB71" s="386"/>
      <c r="BC71" s="174"/>
      <c r="BD71" s="175"/>
      <c r="BE71" s="175"/>
      <c r="BF71" s="175"/>
      <c r="BG71" s="175"/>
      <c r="BH71" s="175"/>
      <c r="BI71" s="175"/>
      <c r="BJ71" s="175"/>
      <c r="BK71" s="175"/>
      <c r="BL71" s="175"/>
      <c r="BM71" s="175"/>
      <c r="BN71" s="175"/>
      <c r="BO71" s="175"/>
      <c r="BP71" s="175"/>
      <c r="BQ71" s="175"/>
      <c r="BR71" s="175"/>
      <c r="BS71" s="175"/>
      <c r="BT71" s="380"/>
      <c r="BU71" s="380"/>
      <c r="BV71" s="380"/>
      <c r="BW71" s="380"/>
      <c r="BX71" s="380"/>
      <c r="BY71" s="380"/>
      <c r="BZ71" s="380"/>
      <c r="CA71" s="380"/>
      <c r="CB71" s="380"/>
      <c r="CC71" s="380"/>
      <c r="CD71" s="380"/>
      <c r="CE71" s="380"/>
      <c r="CF71" s="537"/>
      <c r="CG71" s="537"/>
      <c r="CH71" s="537"/>
      <c r="CI71" s="537"/>
      <c r="CJ71" s="537"/>
      <c r="CK71" s="537"/>
      <c r="CL71" s="537"/>
      <c r="CM71" s="537"/>
      <c r="CN71" s="537"/>
      <c r="CO71" s="537"/>
      <c r="CP71" s="537"/>
      <c r="CQ71" s="537"/>
    </row>
    <row r="72" spans="2:95" ht="12" customHeight="1">
      <c r="B72" s="37"/>
      <c r="C72" s="291" t="s">
        <v>325</v>
      </c>
      <c r="D72" s="292"/>
      <c r="E72" s="292"/>
      <c r="F72" s="292"/>
      <c r="G72" s="292"/>
      <c r="H72" s="292"/>
      <c r="I72" s="292"/>
      <c r="J72" s="292"/>
      <c r="K72" s="292"/>
      <c r="L72" s="292"/>
      <c r="M72" s="292"/>
      <c r="N72" s="292"/>
      <c r="O72" s="292"/>
      <c r="P72" s="292"/>
      <c r="Q72" s="292"/>
      <c r="R72" s="292"/>
      <c r="S72" s="292"/>
      <c r="T72" s="292"/>
      <c r="U72" s="292"/>
      <c r="V72" s="292"/>
      <c r="W72" s="292"/>
      <c r="X72" s="292"/>
      <c r="Y72" s="293"/>
      <c r="Z72" s="258" t="s">
        <v>285</v>
      </c>
      <c r="AA72" s="259"/>
      <c r="AB72" s="288" t="s">
        <v>280</v>
      </c>
      <c r="AC72" s="289"/>
      <c r="AD72" s="290"/>
      <c r="AE72" s="285">
        <f>IF($AA$24="январь",BT72,IF($AA$24="февраль",BU72,IF($AA$24="март",BV72,IF($AA$24="апрель",BW72,IF($AA$24="май",BX72,IF($AA$24="июнь",BY72,IF($AA$24="июль",BZ72,IF($AA$24="август",CA72))))))))+IF($AA$24="сентябрь",CB72,IF($AA$24="октябрь",CC72,IF($AA$24="ноябрь",CD72,IF($AA$24="декабрь",CE72))))</f>
        <v>0</v>
      </c>
      <c r="AF72" s="286"/>
      <c r="AG72" s="286"/>
      <c r="AH72" s="286"/>
      <c r="AI72" s="286"/>
      <c r="AJ72" s="287"/>
      <c r="AK72" s="285">
        <f>IF(AK65=0,0,((AK67-AK68-AK70)*1000/AK65))/IF($AA$24="январь",1,IF($AA$24="февраль",2,IF($AA$24="март",3,IF($AA$24="апрель",4,IF($AA$24="май",5,IF($AA$24="июнь",6,IF($AA$24="июль",7,IF($AA$24="август",8)))))))+IF($AA$24="сентябрь",9,IF($AA$24="октябрь",10,IF($AA$24="ноябрь",11,IF($AA$24="декабрь",12)))))</f>
        <v>0</v>
      </c>
      <c r="AL72" s="286"/>
      <c r="AM72" s="286"/>
      <c r="AN72" s="286"/>
      <c r="AO72" s="286"/>
      <c r="AP72" s="287"/>
      <c r="AQ72" s="285">
        <f>'12-т (пред.год)'!AE72</f>
        <v>0</v>
      </c>
      <c r="AR72" s="286"/>
      <c r="AS72" s="286"/>
      <c r="AT72" s="286"/>
      <c r="AU72" s="286"/>
      <c r="AV72" s="287"/>
      <c r="AW72" s="285">
        <f>'12-т (пред.год)'!AK72</f>
        <v>0</v>
      </c>
      <c r="AX72" s="286"/>
      <c r="AY72" s="286"/>
      <c r="AZ72" s="286"/>
      <c r="BA72" s="286"/>
      <c r="BB72" s="287"/>
      <c r="BC72" s="174"/>
      <c r="BD72" s="175"/>
      <c r="BE72" s="175"/>
      <c r="BF72" s="175"/>
      <c r="BG72" s="175"/>
      <c r="BH72" s="175"/>
      <c r="BI72" s="175"/>
      <c r="BJ72" s="175"/>
      <c r="BK72" s="175"/>
      <c r="BL72" s="175"/>
      <c r="BM72" s="175"/>
      <c r="BN72" s="175"/>
      <c r="BO72" s="175"/>
      <c r="BP72" s="175"/>
      <c r="BQ72" s="175"/>
      <c r="BR72" s="175"/>
      <c r="BS72" s="175"/>
      <c r="BT72" s="380">
        <f aca="true" t="shared" si="0" ref="BT72:CE72">IF(BT65=0,0,(BT67-BT68-BT70)*1000/BT65)</f>
        <v>0</v>
      </c>
      <c r="BU72" s="380">
        <f t="shared" si="0"/>
        <v>0</v>
      </c>
      <c r="BV72" s="380">
        <f t="shared" si="0"/>
        <v>0</v>
      </c>
      <c r="BW72" s="380">
        <f t="shared" si="0"/>
        <v>0</v>
      </c>
      <c r="BX72" s="380">
        <f t="shared" si="0"/>
        <v>0</v>
      </c>
      <c r="BY72" s="380">
        <f t="shared" si="0"/>
        <v>0</v>
      </c>
      <c r="BZ72" s="380">
        <f t="shared" si="0"/>
        <v>0</v>
      </c>
      <c r="CA72" s="380">
        <f t="shared" si="0"/>
        <v>0</v>
      </c>
      <c r="CB72" s="380">
        <f t="shared" si="0"/>
        <v>0</v>
      </c>
      <c r="CC72" s="380">
        <f t="shared" si="0"/>
        <v>0</v>
      </c>
      <c r="CD72" s="380">
        <f t="shared" si="0"/>
        <v>0</v>
      </c>
      <c r="CE72" s="380">
        <f t="shared" si="0"/>
        <v>0</v>
      </c>
      <c r="CF72" s="538"/>
      <c r="CG72" s="538"/>
      <c r="CH72" s="538"/>
      <c r="CI72" s="538"/>
      <c r="CJ72" s="538"/>
      <c r="CK72" s="538"/>
      <c r="CL72" s="538"/>
      <c r="CM72" s="538"/>
      <c r="CN72" s="538"/>
      <c r="CO72" s="538"/>
      <c r="CP72" s="538"/>
      <c r="CQ72" s="538"/>
    </row>
    <row r="73" spans="2:95" ht="12" customHeight="1">
      <c r="B73" s="37"/>
      <c r="C73" s="280" t="s">
        <v>379</v>
      </c>
      <c r="D73" s="281"/>
      <c r="E73" s="281"/>
      <c r="F73" s="281"/>
      <c r="G73" s="281"/>
      <c r="H73" s="281"/>
      <c r="I73" s="281"/>
      <c r="J73" s="281"/>
      <c r="K73" s="281"/>
      <c r="L73" s="281"/>
      <c r="M73" s="281"/>
      <c r="N73" s="281"/>
      <c r="O73" s="281"/>
      <c r="P73" s="281"/>
      <c r="Q73" s="281"/>
      <c r="R73" s="281"/>
      <c r="S73" s="281"/>
      <c r="T73" s="281"/>
      <c r="U73" s="281"/>
      <c r="V73" s="281"/>
      <c r="W73" s="281"/>
      <c r="X73" s="281"/>
      <c r="Y73" s="282"/>
      <c r="Z73" s="258"/>
      <c r="AA73" s="259"/>
      <c r="AB73" s="288"/>
      <c r="AC73" s="289"/>
      <c r="AD73" s="290"/>
      <c r="AE73" s="285"/>
      <c r="AF73" s="286"/>
      <c r="AG73" s="286"/>
      <c r="AH73" s="286"/>
      <c r="AI73" s="286"/>
      <c r="AJ73" s="287"/>
      <c r="AK73" s="285"/>
      <c r="AL73" s="286"/>
      <c r="AM73" s="286"/>
      <c r="AN73" s="286"/>
      <c r="AO73" s="286"/>
      <c r="AP73" s="287"/>
      <c r="AQ73" s="285"/>
      <c r="AR73" s="286"/>
      <c r="AS73" s="286"/>
      <c r="AT73" s="286"/>
      <c r="AU73" s="286"/>
      <c r="AV73" s="287"/>
      <c r="AW73" s="285"/>
      <c r="AX73" s="286"/>
      <c r="AY73" s="286"/>
      <c r="AZ73" s="286"/>
      <c r="BA73" s="286"/>
      <c r="BB73" s="287"/>
      <c r="BC73" s="174"/>
      <c r="BD73" s="175"/>
      <c r="BE73" s="175"/>
      <c r="BF73" s="175"/>
      <c r="BG73" s="175"/>
      <c r="BH73" s="175"/>
      <c r="BI73" s="175"/>
      <c r="BJ73" s="175"/>
      <c r="BK73" s="175"/>
      <c r="BL73" s="175"/>
      <c r="BM73" s="175"/>
      <c r="BN73" s="175"/>
      <c r="BO73" s="175"/>
      <c r="BP73" s="175"/>
      <c r="BQ73" s="175"/>
      <c r="BR73" s="175"/>
      <c r="BS73" s="175"/>
      <c r="BT73" s="380"/>
      <c r="BU73" s="380"/>
      <c r="BV73" s="380"/>
      <c r="BW73" s="380"/>
      <c r="BX73" s="380"/>
      <c r="BY73" s="380"/>
      <c r="BZ73" s="380"/>
      <c r="CA73" s="380"/>
      <c r="CB73" s="380"/>
      <c r="CC73" s="380"/>
      <c r="CD73" s="380"/>
      <c r="CE73" s="380"/>
      <c r="CF73" s="73"/>
      <c r="CG73" s="73"/>
      <c r="CH73" s="73"/>
      <c r="CI73" s="73"/>
      <c r="CJ73" s="73"/>
      <c r="CK73" s="73"/>
      <c r="CL73" s="73"/>
      <c r="CM73" s="73"/>
      <c r="CN73" s="73"/>
      <c r="CO73" s="73"/>
      <c r="CP73" s="73"/>
      <c r="CQ73" s="73"/>
    </row>
    <row r="74" spans="2:95" ht="12" customHeight="1">
      <c r="B74" s="37"/>
      <c r="C74" s="283" t="s">
        <v>341</v>
      </c>
      <c r="D74" s="284"/>
      <c r="E74" s="284"/>
      <c r="F74" s="284"/>
      <c r="G74" s="284"/>
      <c r="H74" s="284"/>
      <c r="I74" s="284"/>
      <c r="J74" s="284"/>
      <c r="K74" s="284"/>
      <c r="L74" s="284"/>
      <c r="M74" s="284"/>
      <c r="N74" s="284"/>
      <c r="O74" s="284"/>
      <c r="P74" s="284"/>
      <c r="Q74" s="143"/>
      <c r="R74" s="143"/>
      <c r="S74" s="143"/>
      <c r="T74" s="143"/>
      <c r="U74" s="143"/>
      <c r="V74" s="143"/>
      <c r="W74" s="143"/>
      <c r="X74" s="143"/>
      <c r="Y74" s="144"/>
      <c r="Z74" s="258"/>
      <c r="AA74" s="259"/>
      <c r="AB74" s="288"/>
      <c r="AC74" s="289"/>
      <c r="AD74" s="290"/>
      <c r="AE74" s="285"/>
      <c r="AF74" s="286"/>
      <c r="AG74" s="286"/>
      <c r="AH74" s="286"/>
      <c r="AI74" s="286"/>
      <c r="AJ74" s="287"/>
      <c r="AK74" s="285"/>
      <c r="AL74" s="286"/>
      <c r="AM74" s="286"/>
      <c r="AN74" s="286"/>
      <c r="AO74" s="286"/>
      <c r="AP74" s="287"/>
      <c r="AQ74" s="285"/>
      <c r="AR74" s="286"/>
      <c r="AS74" s="286"/>
      <c r="AT74" s="286"/>
      <c r="AU74" s="286"/>
      <c r="AV74" s="287"/>
      <c r="AW74" s="285"/>
      <c r="AX74" s="286"/>
      <c r="AY74" s="286"/>
      <c r="AZ74" s="286"/>
      <c r="BA74" s="286"/>
      <c r="BB74" s="287"/>
      <c r="BC74" s="174"/>
      <c r="BD74" s="175"/>
      <c r="BE74" s="175"/>
      <c r="BF74" s="175"/>
      <c r="BG74" s="175"/>
      <c r="BH74" s="175"/>
      <c r="BI74" s="175"/>
      <c r="BJ74" s="175"/>
      <c r="BK74" s="175"/>
      <c r="BL74" s="175"/>
      <c r="BM74" s="175"/>
      <c r="BN74" s="175"/>
      <c r="BO74" s="175"/>
      <c r="BP74" s="175"/>
      <c r="BQ74" s="175"/>
      <c r="BR74" s="175"/>
      <c r="BS74" s="175"/>
      <c r="BT74" s="380"/>
      <c r="BU74" s="380"/>
      <c r="BV74" s="380"/>
      <c r="BW74" s="380"/>
      <c r="BX74" s="380"/>
      <c r="BY74" s="380"/>
      <c r="BZ74" s="380"/>
      <c r="CA74" s="380"/>
      <c r="CB74" s="380"/>
      <c r="CC74" s="380"/>
      <c r="CD74" s="380"/>
      <c r="CE74" s="380"/>
      <c r="CF74" s="539"/>
      <c r="CG74" s="539"/>
      <c r="CH74" s="539"/>
      <c r="CI74" s="539"/>
      <c r="CJ74" s="539"/>
      <c r="CK74" s="539"/>
      <c r="CL74" s="539"/>
      <c r="CM74" s="539"/>
      <c r="CN74" s="539"/>
      <c r="CO74" s="539"/>
      <c r="CP74" s="539"/>
      <c r="CQ74" s="539"/>
    </row>
    <row r="75" spans="2:83" ht="12.75" customHeight="1">
      <c r="B75" s="37"/>
      <c r="C75" s="397" t="s">
        <v>261</v>
      </c>
      <c r="D75" s="398"/>
      <c r="E75" s="398"/>
      <c r="F75" s="398"/>
      <c r="G75" s="398"/>
      <c r="H75" s="398"/>
      <c r="I75" s="398"/>
      <c r="J75" s="398"/>
      <c r="K75" s="398"/>
      <c r="L75" s="398"/>
      <c r="M75" s="398"/>
      <c r="N75" s="398"/>
      <c r="O75" s="398"/>
      <c r="P75" s="398"/>
      <c r="Q75" s="398"/>
      <c r="R75" s="398"/>
      <c r="S75" s="398"/>
      <c r="T75" s="398"/>
      <c r="U75" s="398"/>
      <c r="V75" s="398"/>
      <c r="W75" s="398"/>
      <c r="X75" s="398"/>
      <c r="Y75" s="399"/>
      <c r="Z75" s="258" t="s">
        <v>296</v>
      </c>
      <c r="AA75" s="259"/>
      <c r="AB75" s="239" t="s">
        <v>295</v>
      </c>
      <c r="AC75" s="240"/>
      <c r="AD75" s="241"/>
      <c r="AE75" s="384">
        <f>IF($AA$24="март",BV75,IF($AA$24="июнь",BY75,IF($AA$24="сентябрь",CB75,IF($AA$24="декабрь",CE75,0))))</f>
        <v>0</v>
      </c>
      <c r="AF75" s="385"/>
      <c r="AG75" s="385"/>
      <c r="AH75" s="385"/>
      <c r="AI75" s="385"/>
      <c r="AJ75" s="386"/>
      <c r="AK75" s="384">
        <f>IF($AA$24="март",BT75+BU75+BV75,IF($AA$24="июнь",BT75+BU75+BV75+BW75+BX75+BY75))+IF($AA$24="сентябрь",BT75+BU75+BV75+BW75+BX75+BY75+BZ75+CA75+CB75,IF($AA$24="декабрь",BT75+BU75+BV75+BW75+BX75+BY75+BZ75+CA75+CB75+CC75+CD75+CE75))</f>
        <v>0</v>
      </c>
      <c r="AL75" s="385"/>
      <c r="AM75" s="385"/>
      <c r="AN75" s="385"/>
      <c r="AO75" s="385"/>
      <c r="AP75" s="386"/>
      <c r="AQ75" s="384">
        <f>'12-т (пред.год)'!AE75</f>
        <v>0</v>
      </c>
      <c r="AR75" s="385"/>
      <c r="AS75" s="385"/>
      <c r="AT75" s="385"/>
      <c r="AU75" s="385"/>
      <c r="AV75" s="386"/>
      <c r="AW75" s="384">
        <f>'12-т (пред.год)'!AK75</f>
        <v>0</v>
      </c>
      <c r="AX75" s="385"/>
      <c r="AY75" s="385"/>
      <c r="AZ75" s="385"/>
      <c r="BA75" s="385"/>
      <c r="BB75" s="386"/>
      <c r="BC75" s="174"/>
      <c r="BD75" s="175"/>
      <c r="BE75" s="175"/>
      <c r="BF75" s="175"/>
      <c r="BG75" s="175"/>
      <c r="BH75" s="175"/>
      <c r="BI75" s="175"/>
      <c r="BJ75" s="175"/>
      <c r="BK75" s="175"/>
      <c r="BL75" s="175"/>
      <c r="BM75" s="175"/>
      <c r="BN75" s="175"/>
      <c r="BO75" s="175"/>
      <c r="BP75" s="175"/>
      <c r="BQ75" s="175"/>
      <c r="BR75" s="175"/>
      <c r="BS75" s="175"/>
      <c r="BT75" s="380"/>
      <c r="BU75" s="380"/>
      <c r="BV75" s="380"/>
      <c r="BW75" s="380"/>
      <c r="BX75" s="380"/>
      <c r="BY75" s="380"/>
      <c r="BZ75" s="380"/>
      <c r="CA75" s="380"/>
      <c r="CB75" s="380"/>
      <c r="CC75" s="380"/>
      <c r="CD75" s="380"/>
      <c r="CE75" s="380"/>
    </row>
    <row r="76" spans="2:83" ht="12.75" customHeight="1">
      <c r="B76" s="37"/>
      <c r="C76" s="397"/>
      <c r="D76" s="398"/>
      <c r="E76" s="398"/>
      <c r="F76" s="398"/>
      <c r="G76" s="398"/>
      <c r="H76" s="398"/>
      <c r="I76" s="398"/>
      <c r="J76" s="398"/>
      <c r="K76" s="398"/>
      <c r="L76" s="398"/>
      <c r="M76" s="398"/>
      <c r="N76" s="398"/>
      <c r="O76" s="398"/>
      <c r="P76" s="398"/>
      <c r="Q76" s="398"/>
      <c r="R76" s="398"/>
      <c r="S76" s="398"/>
      <c r="T76" s="398"/>
      <c r="U76" s="398"/>
      <c r="V76" s="398"/>
      <c r="W76" s="398"/>
      <c r="X76" s="398"/>
      <c r="Y76" s="399"/>
      <c r="Z76" s="258"/>
      <c r="AA76" s="259"/>
      <c r="AB76" s="239"/>
      <c r="AC76" s="240"/>
      <c r="AD76" s="241"/>
      <c r="AE76" s="384"/>
      <c r="AF76" s="385"/>
      <c r="AG76" s="385"/>
      <c r="AH76" s="385"/>
      <c r="AI76" s="385"/>
      <c r="AJ76" s="386"/>
      <c r="AK76" s="384"/>
      <c r="AL76" s="385"/>
      <c r="AM76" s="385"/>
      <c r="AN76" s="385"/>
      <c r="AO76" s="385"/>
      <c r="AP76" s="386"/>
      <c r="AQ76" s="384"/>
      <c r="AR76" s="385"/>
      <c r="AS76" s="385"/>
      <c r="AT76" s="385"/>
      <c r="AU76" s="385"/>
      <c r="AV76" s="386"/>
      <c r="AW76" s="384"/>
      <c r="AX76" s="385"/>
      <c r="AY76" s="385"/>
      <c r="AZ76" s="385"/>
      <c r="BA76" s="385"/>
      <c r="BB76" s="386"/>
      <c r="BC76" s="174"/>
      <c r="BD76" s="175"/>
      <c r="BE76" s="175"/>
      <c r="BF76" s="175"/>
      <c r="BG76" s="175"/>
      <c r="BH76" s="175"/>
      <c r="BI76" s="175"/>
      <c r="BJ76" s="175"/>
      <c r="BK76" s="175"/>
      <c r="BL76" s="175"/>
      <c r="BM76" s="175"/>
      <c r="BN76" s="175"/>
      <c r="BO76" s="175"/>
      <c r="BP76" s="175"/>
      <c r="BQ76" s="175"/>
      <c r="BR76" s="175"/>
      <c r="BS76" s="175"/>
      <c r="BT76" s="380"/>
      <c r="BU76" s="380"/>
      <c r="BV76" s="380"/>
      <c r="BW76" s="380"/>
      <c r="BX76" s="380"/>
      <c r="BY76" s="380"/>
      <c r="BZ76" s="380"/>
      <c r="CA76" s="380"/>
      <c r="CB76" s="380"/>
      <c r="CC76" s="380"/>
      <c r="CD76" s="380"/>
      <c r="CE76" s="380"/>
    </row>
    <row r="77" spans="2:83" ht="12.75" customHeight="1">
      <c r="B77" s="37"/>
      <c r="C77" s="397"/>
      <c r="D77" s="398"/>
      <c r="E77" s="398"/>
      <c r="F77" s="398"/>
      <c r="G77" s="398"/>
      <c r="H77" s="398"/>
      <c r="I77" s="398"/>
      <c r="J77" s="398"/>
      <c r="K77" s="398"/>
      <c r="L77" s="398"/>
      <c r="M77" s="398"/>
      <c r="N77" s="398"/>
      <c r="O77" s="398"/>
      <c r="P77" s="398"/>
      <c r="Q77" s="398"/>
      <c r="R77" s="398"/>
      <c r="S77" s="398"/>
      <c r="T77" s="398"/>
      <c r="U77" s="398"/>
      <c r="V77" s="398"/>
      <c r="W77" s="398"/>
      <c r="X77" s="398"/>
      <c r="Y77" s="399"/>
      <c r="Z77" s="258"/>
      <c r="AA77" s="259"/>
      <c r="AB77" s="239"/>
      <c r="AC77" s="240"/>
      <c r="AD77" s="241"/>
      <c r="AE77" s="384"/>
      <c r="AF77" s="385"/>
      <c r="AG77" s="385"/>
      <c r="AH77" s="385"/>
      <c r="AI77" s="385"/>
      <c r="AJ77" s="386"/>
      <c r="AK77" s="384"/>
      <c r="AL77" s="385"/>
      <c r="AM77" s="385"/>
      <c r="AN77" s="385"/>
      <c r="AO77" s="385"/>
      <c r="AP77" s="386"/>
      <c r="AQ77" s="384"/>
      <c r="AR77" s="385"/>
      <c r="AS77" s="385"/>
      <c r="AT77" s="385"/>
      <c r="AU77" s="385"/>
      <c r="AV77" s="386"/>
      <c r="AW77" s="384"/>
      <c r="AX77" s="385"/>
      <c r="AY77" s="385"/>
      <c r="AZ77" s="385"/>
      <c r="BA77" s="385"/>
      <c r="BB77" s="386"/>
      <c r="BC77" s="174"/>
      <c r="BD77" s="175"/>
      <c r="BE77" s="175"/>
      <c r="BF77" s="175"/>
      <c r="BG77" s="175"/>
      <c r="BH77" s="175"/>
      <c r="BI77" s="175"/>
      <c r="BJ77" s="175"/>
      <c r="BK77" s="175"/>
      <c r="BL77" s="175"/>
      <c r="BM77" s="175"/>
      <c r="BN77" s="175"/>
      <c r="BO77" s="175"/>
      <c r="BP77" s="175"/>
      <c r="BQ77" s="175"/>
      <c r="BR77" s="175"/>
      <c r="BS77" s="175"/>
      <c r="BT77" s="380"/>
      <c r="BU77" s="380"/>
      <c r="BV77" s="380"/>
      <c r="BW77" s="380"/>
      <c r="BX77" s="380"/>
      <c r="BY77" s="380"/>
      <c r="BZ77" s="380"/>
      <c r="CA77" s="380"/>
      <c r="CB77" s="380"/>
      <c r="CC77" s="380"/>
      <c r="CD77" s="380"/>
      <c r="CE77" s="380"/>
    </row>
    <row r="78" spans="2:83" ht="15" customHeight="1">
      <c r="B78" s="37"/>
      <c r="C78" s="260" t="s">
        <v>226</v>
      </c>
      <c r="D78" s="261"/>
      <c r="E78" s="261"/>
      <c r="F78" s="261"/>
      <c r="G78" s="261"/>
      <c r="H78" s="261"/>
      <c r="I78" s="261"/>
      <c r="J78" s="261"/>
      <c r="K78" s="261"/>
      <c r="L78" s="261"/>
      <c r="M78" s="261"/>
      <c r="N78" s="261"/>
      <c r="O78" s="261"/>
      <c r="P78" s="261"/>
      <c r="Q78" s="261"/>
      <c r="R78" s="261"/>
      <c r="S78" s="261"/>
      <c r="T78" s="261"/>
      <c r="U78" s="261"/>
      <c r="V78" s="261"/>
      <c r="W78" s="261"/>
      <c r="X78" s="261"/>
      <c r="Y78" s="262"/>
      <c r="Z78" s="258" t="s">
        <v>297</v>
      </c>
      <c r="AA78" s="259"/>
      <c r="AB78" s="288" t="s">
        <v>280</v>
      </c>
      <c r="AC78" s="289"/>
      <c r="AD78" s="290"/>
      <c r="AE78" s="384">
        <f>IF($AA$24="март",BV78,IF($AA$24="июнь",BY78,IF($AA$24="сентябрь",CB78,IF($AA$24="декабрь",CE78,0))))</f>
        <v>0</v>
      </c>
      <c r="AF78" s="385"/>
      <c r="AG78" s="385"/>
      <c r="AH78" s="385"/>
      <c r="AI78" s="385"/>
      <c r="AJ78" s="386"/>
      <c r="AK78" s="285" t="s">
        <v>286</v>
      </c>
      <c r="AL78" s="286"/>
      <c r="AM78" s="286"/>
      <c r="AN78" s="286"/>
      <c r="AO78" s="286"/>
      <c r="AP78" s="287"/>
      <c r="AQ78" s="285" t="s">
        <v>286</v>
      </c>
      <c r="AR78" s="286"/>
      <c r="AS78" s="286"/>
      <c r="AT78" s="286"/>
      <c r="AU78" s="286"/>
      <c r="AV78" s="287"/>
      <c r="AW78" s="285" t="s">
        <v>286</v>
      </c>
      <c r="AX78" s="286"/>
      <c r="AY78" s="286"/>
      <c r="AZ78" s="286"/>
      <c r="BA78" s="286"/>
      <c r="BB78" s="287"/>
      <c r="BC78" s="174"/>
      <c r="BD78" s="175"/>
      <c r="BE78" s="175"/>
      <c r="BF78" s="175"/>
      <c r="BG78" s="175"/>
      <c r="BH78" s="175"/>
      <c r="BI78" s="175"/>
      <c r="BJ78" s="175"/>
      <c r="BK78" s="175"/>
      <c r="BL78" s="175"/>
      <c r="BM78" s="175"/>
      <c r="BN78" s="175"/>
      <c r="BO78" s="175"/>
      <c r="BP78" s="175"/>
      <c r="BQ78" s="175"/>
      <c r="BR78" s="175"/>
      <c r="BS78" s="175"/>
      <c r="BT78" s="380"/>
      <c r="BU78" s="380"/>
      <c r="BV78" s="380"/>
      <c r="BW78" s="380"/>
      <c r="BX78" s="380"/>
      <c r="BY78" s="380"/>
      <c r="BZ78" s="380"/>
      <c r="CA78" s="380"/>
      <c r="CB78" s="380"/>
      <c r="CC78" s="380"/>
      <c r="CD78" s="380"/>
      <c r="CE78" s="380"/>
    </row>
    <row r="79" spans="2:83" ht="15" customHeight="1">
      <c r="B79" s="37"/>
      <c r="C79" s="263"/>
      <c r="D79" s="264"/>
      <c r="E79" s="264"/>
      <c r="F79" s="264"/>
      <c r="G79" s="264"/>
      <c r="H79" s="264"/>
      <c r="I79" s="264"/>
      <c r="J79" s="264"/>
      <c r="K79" s="264"/>
      <c r="L79" s="264"/>
      <c r="M79" s="264"/>
      <c r="N79" s="264"/>
      <c r="O79" s="264"/>
      <c r="P79" s="264"/>
      <c r="Q79" s="264"/>
      <c r="R79" s="264"/>
      <c r="S79" s="264"/>
      <c r="T79" s="264"/>
      <c r="U79" s="264"/>
      <c r="V79" s="264"/>
      <c r="W79" s="264"/>
      <c r="X79" s="264"/>
      <c r="Y79" s="265"/>
      <c r="Z79" s="382"/>
      <c r="AA79" s="383"/>
      <c r="AB79" s="390"/>
      <c r="AC79" s="391"/>
      <c r="AD79" s="392"/>
      <c r="AE79" s="387"/>
      <c r="AF79" s="388"/>
      <c r="AG79" s="388"/>
      <c r="AH79" s="388"/>
      <c r="AI79" s="388"/>
      <c r="AJ79" s="389"/>
      <c r="AK79" s="400"/>
      <c r="AL79" s="401"/>
      <c r="AM79" s="401"/>
      <c r="AN79" s="401"/>
      <c r="AO79" s="401"/>
      <c r="AP79" s="402"/>
      <c r="AQ79" s="400"/>
      <c r="AR79" s="401"/>
      <c r="AS79" s="401"/>
      <c r="AT79" s="401"/>
      <c r="AU79" s="401"/>
      <c r="AV79" s="402"/>
      <c r="AW79" s="400"/>
      <c r="AX79" s="401"/>
      <c r="AY79" s="401"/>
      <c r="AZ79" s="401"/>
      <c r="BA79" s="401"/>
      <c r="BB79" s="402"/>
      <c r="BC79" s="174"/>
      <c r="BD79" s="175"/>
      <c r="BE79" s="175"/>
      <c r="BF79" s="175"/>
      <c r="BG79" s="175"/>
      <c r="BH79" s="175"/>
      <c r="BI79" s="175"/>
      <c r="BJ79" s="175"/>
      <c r="BK79" s="175"/>
      <c r="BL79" s="175"/>
      <c r="BM79" s="175"/>
      <c r="BN79" s="175"/>
      <c r="BO79" s="175"/>
      <c r="BP79" s="175"/>
      <c r="BQ79" s="175"/>
      <c r="BR79" s="175"/>
      <c r="BS79" s="175"/>
      <c r="BT79" s="381"/>
      <c r="BU79" s="381"/>
      <c r="BV79" s="381"/>
      <c r="BW79" s="381"/>
      <c r="BX79" s="381"/>
      <c r="BY79" s="381"/>
      <c r="BZ79" s="381"/>
      <c r="CA79" s="381"/>
      <c r="CB79" s="381"/>
      <c r="CC79" s="381"/>
      <c r="CD79" s="381"/>
      <c r="CE79" s="381"/>
    </row>
    <row r="80" spans="2:55" ht="12" customHeight="1">
      <c r="B80" s="37"/>
      <c r="C80" s="32"/>
      <c r="D80" s="32"/>
      <c r="E80" s="32"/>
      <c r="F80" s="32"/>
      <c r="G80" s="32"/>
      <c r="H80" s="32"/>
      <c r="I80" s="32"/>
      <c r="J80" s="32"/>
      <c r="K80" s="32"/>
      <c r="L80" s="32"/>
      <c r="M80" s="32"/>
      <c r="N80" s="32"/>
      <c r="O80" s="32"/>
      <c r="P80" s="32"/>
      <c r="Q80" s="32"/>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38"/>
    </row>
    <row r="81" spans="2:55" ht="12" customHeight="1">
      <c r="B81" s="37"/>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131" t="s">
        <v>232</v>
      </c>
      <c r="BC81" s="38"/>
    </row>
    <row r="82" spans="2:55" ht="12" customHeight="1">
      <c r="B82" s="37"/>
      <c r="C82" s="336" t="s">
        <v>233</v>
      </c>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8"/>
    </row>
    <row r="83" spans="2:55" ht="12" customHeight="1">
      <c r="B83" s="37"/>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38"/>
    </row>
    <row r="84" spans="2:55" ht="12" customHeight="1">
      <c r="B84" s="37"/>
      <c r="C84" s="229" t="s">
        <v>319</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t="s">
        <v>227</v>
      </c>
      <c r="AP84" s="229"/>
      <c r="AQ84" s="229"/>
      <c r="AR84" s="229"/>
      <c r="AS84" s="229" t="s">
        <v>320</v>
      </c>
      <c r="AT84" s="229"/>
      <c r="AU84" s="229"/>
      <c r="AV84" s="229"/>
      <c r="AW84" s="229"/>
      <c r="AX84" s="229" t="s">
        <v>301</v>
      </c>
      <c r="AY84" s="229"/>
      <c r="AZ84" s="229"/>
      <c r="BA84" s="229"/>
      <c r="BB84" s="229"/>
      <c r="BC84" s="38"/>
    </row>
    <row r="85" spans="2:55" ht="12" customHeight="1">
      <c r="B85" s="37"/>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38"/>
    </row>
    <row r="86" spans="2:83" ht="12" customHeight="1">
      <c r="B86" s="37"/>
      <c r="C86" s="279" t="s">
        <v>321</v>
      </c>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t="s">
        <v>322</v>
      </c>
      <c r="AP86" s="279"/>
      <c r="AQ86" s="279"/>
      <c r="AR86" s="279"/>
      <c r="AS86" s="279" t="s">
        <v>323</v>
      </c>
      <c r="AT86" s="279"/>
      <c r="AU86" s="279"/>
      <c r="AV86" s="279"/>
      <c r="AW86" s="279"/>
      <c r="AX86" s="279">
        <v>1</v>
      </c>
      <c r="AY86" s="279"/>
      <c r="AZ86" s="279"/>
      <c r="BA86" s="279"/>
      <c r="BB86" s="279"/>
      <c r="BC86" s="38"/>
      <c r="BT86" s="114" t="s">
        <v>344</v>
      </c>
      <c r="BU86" s="114" t="s">
        <v>345</v>
      </c>
      <c r="BV86" s="114" t="s">
        <v>346</v>
      </c>
      <c r="BW86" s="114" t="s">
        <v>347</v>
      </c>
      <c r="BX86" s="114" t="s">
        <v>348</v>
      </c>
      <c r="BY86" s="114" t="s">
        <v>349</v>
      </c>
      <c r="BZ86" s="114" t="s">
        <v>350</v>
      </c>
      <c r="CA86" s="114" t="s">
        <v>351</v>
      </c>
      <c r="CB86" s="114" t="s">
        <v>352</v>
      </c>
      <c r="CC86" s="114" t="s">
        <v>353</v>
      </c>
      <c r="CD86" s="114" t="s">
        <v>354</v>
      </c>
      <c r="CE86" s="114" t="s">
        <v>355</v>
      </c>
    </row>
    <row r="87" spans="2:83" ht="12" customHeight="1">
      <c r="B87" s="37"/>
      <c r="C87" s="273" t="s">
        <v>31</v>
      </c>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5"/>
      <c r="AO87" s="272">
        <v>15</v>
      </c>
      <c r="AP87" s="272"/>
      <c r="AQ87" s="272"/>
      <c r="AR87" s="272"/>
      <c r="AS87" s="276" t="s">
        <v>298</v>
      </c>
      <c r="AT87" s="276"/>
      <c r="AU87" s="276"/>
      <c r="AV87" s="276"/>
      <c r="AW87" s="276"/>
      <c r="AX87" s="227">
        <f>IF($AA$24="январь",BT87,IF($AA$24="февраль",BU87,IF($AA$24="март",BV87,IF($AA$24="апрель",BW87,IF($AA$24="май",BX87,IF($AA$24="июнь",BY87,IF($AA$24="июль",BZ87,IF($AA$24="август",(CA87)))))))))+IF($AA$24="сентябрь",CB87,IF($AA$24="октябрь",CC87,IF($AA$24="ноябрь",CD87,IF($AA$24="декабрь",CE87))))</f>
        <v>0</v>
      </c>
      <c r="AY87" s="227"/>
      <c r="AZ87" s="227"/>
      <c r="BA87" s="227"/>
      <c r="BB87" s="227"/>
      <c r="BC87" s="38"/>
      <c r="BT87" s="616"/>
      <c r="BU87" s="616"/>
      <c r="BV87" s="616"/>
      <c r="BW87" s="616"/>
      <c r="BX87" s="616"/>
      <c r="BY87" s="616"/>
      <c r="BZ87" s="616"/>
      <c r="CA87" s="616"/>
      <c r="CB87" s="616"/>
      <c r="CC87" s="616"/>
      <c r="CD87" s="616"/>
      <c r="CE87" s="616"/>
    </row>
    <row r="88" spans="2:83" ht="12" customHeight="1">
      <c r="B88" s="37"/>
      <c r="C88" s="266"/>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8"/>
      <c r="AO88" s="269"/>
      <c r="AP88" s="269"/>
      <c r="AQ88" s="269"/>
      <c r="AR88" s="269"/>
      <c r="AS88" s="277"/>
      <c r="AT88" s="277"/>
      <c r="AU88" s="277"/>
      <c r="AV88" s="277"/>
      <c r="AW88" s="277"/>
      <c r="AX88" s="228"/>
      <c r="AY88" s="228"/>
      <c r="AZ88" s="228"/>
      <c r="BA88" s="228"/>
      <c r="BB88" s="228"/>
      <c r="BC88" s="38"/>
      <c r="BT88" s="617"/>
      <c r="BU88" s="617"/>
      <c r="BV88" s="617"/>
      <c r="BW88" s="617"/>
      <c r="BX88" s="617"/>
      <c r="BY88" s="617"/>
      <c r="BZ88" s="617"/>
      <c r="CA88" s="617"/>
      <c r="CB88" s="617"/>
      <c r="CC88" s="617"/>
      <c r="CD88" s="617"/>
      <c r="CE88" s="617"/>
    </row>
    <row r="89" spans="2:55" ht="12" customHeight="1">
      <c r="B89" s="37"/>
      <c r="C89" s="266" t="s">
        <v>234</v>
      </c>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8"/>
      <c r="AO89" s="269" t="s">
        <v>236</v>
      </c>
      <c r="AP89" s="269"/>
      <c r="AQ89" s="269"/>
      <c r="AR89" s="269"/>
      <c r="AS89" s="270" t="s">
        <v>278</v>
      </c>
      <c r="AT89" s="270"/>
      <c r="AU89" s="270"/>
      <c r="AV89" s="270"/>
      <c r="AW89" s="270"/>
      <c r="AX89" s="271"/>
      <c r="AY89" s="271"/>
      <c r="AZ89" s="271"/>
      <c r="BA89" s="271"/>
      <c r="BB89" s="271"/>
      <c r="BC89" s="38"/>
    </row>
    <row r="90" spans="2:55" ht="12" customHeight="1">
      <c r="B90" s="37"/>
      <c r="C90" s="266" t="s">
        <v>400</v>
      </c>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8"/>
      <c r="AO90" s="269" t="s">
        <v>403</v>
      </c>
      <c r="AP90" s="269"/>
      <c r="AQ90" s="269"/>
      <c r="AR90" s="269"/>
      <c r="AS90" s="270" t="s">
        <v>278</v>
      </c>
      <c r="AT90" s="270"/>
      <c r="AU90" s="270"/>
      <c r="AV90" s="270"/>
      <c r="AW90" s="270"/>
      <c r="AX90" s="271"/>
      <c r="AY90" s="271"/>
      <c r="AZ90" s="271"/>
      <c r="BA90" s="271"/>
      <c r="BB90" s="271"/>
      <c r="BC90" s="38"/>
    </row>
    <row r="91" spans="2:55" ht="12" customHeight="1">
      <c r="B91" s="37"/>
      <c r="C91" s="256" t="s">
        <v>235</v>
      </c>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69" t="s">
        <v>237</v>
      </c>
      <c r="AP91" s="269"/>
      <c r="AQ91" s="269"/>
      <c r="AR91" s="269"/>
      <c r="AS91" s="277" t="s">
        <v>298</v>
      </c>
      <c r="AT91" s="277"/>
      <c r="AU91" s="277"/>
      <c r="AV91" s="277"/>
      <c r="AW91" s="277"/>
      <c r="AX91" s="228"/>
      <c r="AY91" s="228"/>
      <c r="AZ91" s="228"/>
      <c r="BA91" s="228"/>
      <c r="BB91" s="228"/>
      <c r="BC91" s="38"/>
    </row>
    <row r="92" spans="2:55" ht="12" customHeight="1">
      <c r="B92" s="37"/>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69"/>
      <c r="AP92" s="269"/>
      <c r="AQ92" s="269"/>
      <c r="AR92" s="269"/>
      <c r="AS92" s="277"/>
      <c r="AT92" s="277"/>
      <c r="AU92" s="277"/>
      <c r="AV92" s="277"/>
      <c r="AW92" s="277"/>
      <c r="AX92" s="228"/>
      <c r="AY92" s="228"/>
      <c r="AZ92" s="228"/>
      <c r="BA92" s="228"/>
      <c r="BB92" s="228"/>
      <c r="BC92" s="38"/>
    </row>
    <row r="93" spans="2:55" ht="12" customHeight="1">
      <c r="B93" s="37"/>
      <c r="C93" s="256" t="s">
        <v>401</v>
      </c>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69" t="s">
        <v>404</v>
      </c>
      <c r="AP93" s="269"/>
      <c r="AQ93" s="269"/>
      <c r="AR93" s="269"/>
      <c r="AS93" s="277" t="s">
        <v>298</v>
      </c>
      <c r="AT93" s="277"/>
      <c r="AU93" s="277"/>
      <c r="AV93" s="277"/>
      <c r="AW93" s="277"/>
      <c r="AX93" s="228"/>
      <c r="AY93" s="228"/>
      <c r="AZ93" s="228"/>
      <c r="BA93" s="228"/>
      <c r="BB93" s="228"/>
      <c r="BC93" s="38"/>
    </row>
    <row r="94" spans="2:55" ht="12" customHeight="1">
      <c r="B94" s="37"/>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69"/>
      <c r="AP94" s="269"/>
      <c r="AQ94" s="269"/>
      <c r="AR94" s="269"/>
      <c r="AS94" s="277"/>
      <c r="AT94" s="277"/>
      <c r="AU94" s="277"/>
      <c r="AV94" s="277"/>
      <c r="AW94" s="277"/>
      <c r="AX94" s="228"/>
      <c r="AY94" s="228"/>
      <c r="AZ94" s="228"/>
      <c r="BA94" s="228"/>
      <c r="BB94" s="228"/>
      <c r="BC94" s="38"/>
    </row>
    <row r="95" spans="2:55" ht="12" customHeight="1">
      <c r="B95" s="37"/>
      <c r="C95" s="256" t="s">
        <v>402</v>
      </c>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69" t="s">
        <v>405</v>
      </c>
      <c r="AP95" s="269"/>
      <c r="AQ95" s="269"/>
      <c r="AR95" s="269"/>
      <c r="AS95" s="277" t="s">
        <v>406</v>
      </c>
      <c r="AT95" s="277"/>
      <c r="AU95" s="277"/>
      <c r="AV95" s="277"/>
      <c r="AW95" s="277"/>
      <c r="AX95" s="228"/>
      <c r="AY95" s="228"/>
      <c r="AZ95" s="228"/>
      <c r="BA95" s="228"/>
      <c r="BB95" s="228"/>
      <c r="BC95" s="38"/>
    </row>
    <row r="96" spans="2:55" ht="12" customHeight="1">
      <c r="B96" s="3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583"/>
      <c r="AP96" s="583"/>
      <c r="AQ96" s="583"/>
      <c r="AR96" s="583"/>
      <c r="AS96" s="584"/>
      <c r="AT96" s="584"/>
      <c r="AU96" s="584"/>
      <c r="AV96" s="584"/>
      <c r="AW96" s="584"/>
      <c r="AX96" s="618"/>
      <c r="AY96" s="618"/>
      <c r="AZ96" s="618"/>
      <c r="BA96" s="618"/>
      <c r="BB96" s="618"/>
      <c r="BC96" s="38"/>
    </row>
    <row r="97" spans="2:55" ht="12" customHeight="1">
      <c r="B97" s="37"/>
      <c r="C97" s="92"/>
      <c r="D97" s="92"/>
      <c r="E97" s="92"/>
      <c r="F97" s="92"/>
      <c r="G97" s="92"/>
      <c r="H97" s="92"/>
      <c r="I97" s="68"/>
      <c r="J97" s="68"/>
      <c r="K97" s="68"/>
      <c r="L97" s="68"/>
      <c r="M97" s="68"/>
      <c r="N97" s="68"/>
      <c r="O97" s="68"/>
      <c r="P97" s="68"/>
      <c r="Q97" s="68"/>
      <c r="R97" s="87"/>
      <c r="S97" s="87"/>
      <c r="T97" s="88"/>
      <c r="U97" s="88"/>
      <c r="V97" s="88"/>
      <c r="W97" s="91"/>
      <c r="X97" s="91"/>
      <c r="Y97" s="91"/>
      <c r="Z97" s="91"/>
      <c r="AA97" s="91"/>
      <c r="AB97" s="91"/>
      <c r="AC97" s="91"/>
      <c r="AD97" s="91"/>
      <c r="AE97" s="91"/>
      <c r="AF97" s="90"/>
      <c r="AG97" s="90"/>
      <c r="AH97" s="90"/>
      <c r="AI97" s="90"/>
      <c r="AJ97" s="90"/>
      <c r="AK97" s="90"/>
      <c r="AL97" s="71"/>
      <c r="AM97" s="71"/>
      <c r="AN97" s="71"/>
      <c r="AO97" s="71"/>
      <c r="AP97" s="71"/>
      <c r="AQ97" s="71"/>
      <c r="AR97" s="71"/>
      <c r="AS97" s="71"/>
      <c r="AT97" s="71"/>
      <c r="AU97" s="71"/>
      <c r="AV97" s="71"/>
      <c r="AW97" s="71"/>
      <c r="AX97" s="71"/>
      <c r="AY97" s="71"/>
      <c r="AZ97" s="71"/>
      <c r="BA97" s="71"/>
      <c r="BB97" s="71"/>
      <c r="BC97" s="38"/>
    </row>
    <row r="98" spans="2:55" ht="12" customHeight="1">
      <c r="B98" s="37"/>
      <c r="C98" s="585" t="s">
        <v>299</v>
      </c>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87"/>
      <c r="AI98" s="87"/>
      <c r="AJ98" s="87"/>
      <c r="AK98" s="71"/>
      <c r="AL98" s="71"/>
      <c r="AM98" s="71"/>
      <c r="AN98" s="71"/>
      <c r="AO98" s="71"/>
      <c r="AP98" s="71"/>
      <c r="AQ98" s="71"/>
      <c r="AR98" s="71"/>
      <c r="AS98" s="71"/>
      <c r="AT98" s="71"/>
      <c r="AU98" s="71"/>
      <c r="AV98" s="71"/>
      <c r="AW98" s="71"/>
      <c r="AX98" s="71"/>
      <c r="AY98" s="71"/>
      <c r="AZ98" s="71"/>
      <c r="BA98" s="71"/>
      <c r="BB98" s="71"/>
      <c r="BC98" s="38"/>
    </row>
    <row r="99" spans="2:55" ht="12" customHeight="1">
      <c r="B99" s="37"/>
      <c r="C99" s="132" t="s">
        <v>238</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87"/>
      <c r="AI99" s="87"/>
      <c r="AJ99" s="87"/>
      <c r="AK99" s="71"/>
      <c r="AL99" s="71"/>
      <c r="AM99" s="71"/>
      <c r="AN99" s="71"/>
      <c r="AO99" s="71"/>
      <c r="AP99" s="71"/>
      <c r="AQ99" s="71"/>
      <c r="AR99" s="71"/>
      <c r="AS99" s="71"/>
      <c r="AT99" s="71"/>
      <c r="AU99" s="71"/>
      <c r="AV99" s="71"/>
      <c r="AW99" s="71"/>
      <c r="AX99" s="71"/>
      <c r="AY99" s="71"/>
      <c r="AZ99" s="71"/>
      <c r="BA99" s="71"/>
      <c r="BB99" s="71"/>
      <c r="BC99" s="38"/>
    </row>
    <row r="100" spans="2:55" ht="12" customHeight="1">
      <c r="B100" s="37"/>
      <c r="C100" s="278" t="s">
        <v>304</v>
      </c>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38"/>
    </row>
    <row r="101" spans="2:55" ht="12" customHeight="1">
      <c r="B101" s="37"/>
      <c r="C101" s="278" t="s">
        <v>262</v>
      </c>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38"/>
    </row>
    <row r="102" spans="2:55" ht="12" customHeight="1">
      <c r="B102" s="37"/>
      <c r="C102" s="336" t="s">
        <v>263</v>
      </c>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6"/>
      <c r="AY102" s="336"/>
      <c r="AZ102" s="336"/>
      <c r="BA102" s="336"/>
      <c r="BB102" s="336"/>
      <c r="BC102" s="38"/>
    </row>
    <row r="103" spans="2:55" ht="10.5" customHeight="1">
      <c r="B103" s="3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24" t="s">
        <v>239</v>
      </c>
      <c r="BC103" s="38"/>
    </row>
    <row r="104" spans="2:55" ht="10.5" customHeight="1">
      <c r="B104" s="37"/>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86" t="s">
        <v>32</v>
      </c>
      <c r="AY104" s="586"/>
      <c r="AZ104" s="586"/>
      <c r="BA104" s="586"/>
      <c r="BB104" s="586"/>
      <c r="BC104" s="38"/>
    </row>
    <row r="105" spans="2:55" ht="13.5" customHeight="1">
      <c r="B105" s="37"/>
      <c r="C105" s="230" t="s">
        <v>33</v>
      </c>
      <c r="D105" s="231"/>
      <c r="E105" s="231"/>
      <c r="F105" s="231"/>
      <c r="G105" s="231"/>
      <c r="H105" s="231"/>
      <c r="I105" s="231"/>
      <c r="J105" s="231"/>
      <c r="K105" s="231"/>
      <c r="L105" s="232"/>
      <c r="M105" s="230" t="s">
        <v>240</v>
      </c>
      <c r="N105" s="231"/>
      <c r="O105" s="231"/>
      <c r="P105" s="231"/>
      <c r="Q105" s="231"/>
      <c r="R105" s="231"/>
      <c r="S105" s="231"/>
      <c r="T105" s="232"/>
      <c r="U105" s="230" t="s">
        <v>442</v>
      </c>
      <c r="V105" s="231"/>
      <c r="W105" s="231"/>
      <c r="X105" s="231"/>
      <c r="Y105" s="231"/>
      <c r="Z105" s="232"/>
      <c r="AA105" s="230" t="s">
        <v>203</v>
      </c>
      <c r="AB105" s="231"/>
      <c r="AC105" s="231"/>
      <c r="AD105" s="231"/>
      <c r="AE105" s="231"/>
      <c r="AF105" s="231"/>
      <c r="AG105" s="231"/>
      <c r="AH105" s="231"/>
      <c r="AI105" s="231"/>
      <c r="AJ105" s="231"/>
      <c r="AK105" s="231"/>
      <c r="AL105" s="232"/>
      <c r="AM105" s="230" t="s">
        <v>300</v>
      </c>
      <c r="AN105" s="231"/>
      <c r="AO105" s="231"/>
      <c r="AP105" s="231"/>
      <c r="AQ105" s="231"/>
      <c r="AR105" s="231"/>
      <c r="AS105" s="231"/>
      <c r="AT105" s="232"/>
      <c r="AU105" s="230" t="s">
        <v>265</v>
      </c>
      <c r="AV105" s="231"/>
      <c r="AW105" s="231"/>
      <c r="AX105" s="231"/>
      <c r="AY105" s="231"/>
      <c r="AZ105" s="231"/>
      <c r="BA105" s="231"/>
      <c r="BB105" s="232"/>
      <c r="BC105" s="38"/>
    </row>
    <row r="106" spans="2:55" ht="13.5" customHeight="1">
      <c r="B106" s="37"/>
      <c r="C106" s="233"/>
      <c r="D106" s="234"/>
      <c r="E106" s="234"/>
      <c r="F106" s="234"/>
      <c r="G106" s="234"/>
      <c r="H106" s="234"/>
      <c r="I106" s="234"/>
      <c r="J106" s="234"/>
      <c r="K106" s="234"/>
      <c r="L106" s="235"/>
      <c r="M106" s="233"/>
      <c r="N106" s="234"/>
      <c r="O106" s="234"/>
      <c r="P106" s="234"/>
      <c r="Q106" s="234"/>
      <c r="R106" s="234"/>
      <c r="S106" s="234"/>
      <c r="T106" s="235"/>
      <c r="U106" s="233"/>
      <c r="V106" s="234"/>
      <c r="W106" s="234"/>
      <c r="X106" s="234"/>
      <c r="Y106" s="234"/>
      <c r="Z106" s="235"/>
      <c r="AA106" s="233"/>
      <c r="AB106" s="234"/>
      <c r="AC106" s="234"/>
      <c r="AD106" s="234"/>
      <c r="AE106" s="234"/>
      <c r="AF106" s="234"/>
      <c r="AG106" s="234"/>
      <c r="AH106" s="234"/>
      <c r="AI106" s="234"/>
      <c r="AJ106" s="234"/>
      <c r="AK106" s="234"/>
      <c r="AL106" s="235"/>
      <c r="AM106" s="233"/>
      <c r="AN106" s="234"/>
      <c r="AO106" s="234"/>
      <c r="AP106" s="234"/>
      <c r="AQ106" s="234"/>
      <c r="AR106" s="234"/>
      <c r="AS106" s="234"/>
      <c r="AT106" s="235"/>
      <c r="AU106" s="233"/>
      <c r="AV106" s="234"/>
      <c r="AW106" s="234"/>
      <c r="AX106" s="234"/>
      <c r="AY106" s="234"/>
      <c r="AZ106" s="234"/>
      <c r="BA106" s="234"/>
      <c r="BB106" s="235"/>
      <c r="BC106" s="38"/>
    </row>
    <row r="107" spans="2:55" ht="15" customHeight="1">
      <c r="B107" s="37"/>
      <c r="C107" s="233"/>
      <c r="D107" s="234"/>
      <c r="E107" s="234"/>
      <c r="F107" s="234"/>
      <c r="G107" s="234"/>
      <c r="H107" s="234"/>
      <c r="I107" s="234"/>
      <c r="J107" s="234"/>
      <c r="K107" s="234"/>
      <c r="L107" s="235"/>
      <c r="M107" s="233"/>
      <c r="N107" s="234"/>
      <c r="O107" s="234"/>
      <c r="P107" s="234"/>
      <c r="Q107" s="234"/>
      <c r="R107" s="234"/>
      <c r="S107" s="234"/>
      <c r="T107" s="235"/>
      <c r="U107" s="233"/>
      <c r="V107" s="234"/>
      <c r="W107" s="234"/>
      <c r="X107" s="234"/>
      <c r="Y107" s="234"/>
      <c r="Z107" s="235"/>
      <c r="AA107" s="233"/>
      <c r="AB107" s="234"/>
      <c r="AC107" s="234"/>
      <c r="AD107" s="234"/>
      <c r="AE107" s="234"/>
      <c r="AF107" s="234"/>
      <c r="AG107" s="234"/>
      <c r="AH107" s="234"/>
      <c r="AI107" s="234"/>
      <c r="AJ107" s="234"/>
      <c r="AK107" s="234"/>
      <c r="AL107" s="235"/>
      <c r="AM107" s="233"/>
      <c r="AN107" s="234"/>
      <c r="AO107" s="234"/>
      <c r="AP107" s="234"/>
      <c r="AQ107" s="234"/>
      <c r="AR107" s="234"/>
      <c r="AS107" s="234"/>
      <c r="AT107" s="235"/>
      <c r="AU107" s="233"/>
      <c r="AV107" s="234"/>
      <c r="AW107" s="234"/>
      <c r="AX107" s="234"/>
      <c r="AY107" s="234"/>
      <c r="AZ107" s="234"/>
      <c r="BA107" s="234"/>
      <c r="BB107" s="235"/>
      <c r="BC107" s="38"/>
    </row>
    <row r="108" spans="2:55" ht="14.25" customHeight="1">
      <c r="B108" s="37"/>
      <c r="C108" s="233"/>
      <c r="D108" s="234"/>
      <c r="E108" s="234"/>
      <c r="F108" s="234"/>
      <c r="G108" s="234"/>
      <c r="H108" s="234"/>
      <c r="I108" s="234"/>
      <c r="J108" s="234"/>
      <c r="K108" s="234"/>
      <c r="L108" s="235"/>
      <c r="M108" s="233"/>
      <c r="N108" s="234"/>
      <c r="O108" s="234"/>
      <c r="P108" s="234"/>
      <c r="Q108" s="234"/>
      <c r="R108" s="234"/>
      <c r="S108" s="234"/>
      <c r="T108" s="235"/>
      <c r="U108" s="233"/>
      <c r="V108" s="234"/>
      <c r="W108" s="234"/>
      <c r="X108" s="234"/>
      <c r="Y108" s="234"/>
      <c r="Z108" s="235"/>
      <c r="AA108" s="233"/>
      <c r="AB108" s="234"/>
      <c r="AC108" s="234"/>
      <c r="AD108" s="234"/>
      <c r="AE108" s="234"/>
      <c r="AF108" s="234"/>
      <c r="AG108" s="234"/>
      <c r="AH108" s="234"/>
      <c r="AI108" s="234"/>
      <c r="AJ108" s="234"/>
      <c r="AK108" s="234"/>
      <c r="AL108" s="235"/>
      <c r="AM108" s="233"/>
      <c r="AN108" s="234"/>
      <c r="AO108" s="234"/>
      <c r="AP108" s="234"/>
      <c r="AQ108" s="234"/>
      <c r="AR108" s="234"/>
      <c r="AS108" s="234"/>
      <c r="AT108" s="235"/>
      <c r="AU108" s="233"/>
      <c r="AV108" s="234"/>
      <c r="AW108" s="234"/>
      <c r="AX108" s="234"/>
      <c r="AY108" s="234"/>
      <c r="AZ108" s="234"/>
      <c r="BA108" s="234"/>
      <c r="BB108" s="235"/>
      <c r="BC108" s="38"/>
    </row>
    <row r="109" spans="2:55" ht="12" customHeight="1">
      <c r="B109" s="37"/>
      <c r="C109" s="233"/>
      <c r="D109" s="234"/>
      <c r="E109" s="234"/>
      <c r="F109" s="234"/>
      <c r="G109" s="234"/>
      <c r="H109" s="234"/>
      <c r="I109" s="234"/>
      <c r="J109" s="234"/>
      <c r="K109" s="234"/>
      <c r="L109" s="235"/>
      <c r="M109" s="233"/>
      <c r="N109" s="234"/>
      <c r="O109" s="234"/>
      <c r="P109" s="234"/>
      <c r="Q109" s="234"/>
      <c r="R109" s="234"/>
      <c r="S109" s="234"/>
      <c r="T109" s="235"/>
      <c r="U109" s="233"/>
      <c r="V109" s="234"/>
      <c r="W109" s="234"/>
      <c r="X109" s="234"/>
      <c r="Y109" s="234"/>
      <c r="Z109" s="235"/>
      <c r="AA109" s="233"/>
      <c r="AB109" s="234"/>
      <c r="AC109" s="234"/>
      <c r="AD109" s="234"/>
      <c r="AE109" s="234"/>
      <c r="AF109" s="234"/>
      <c r="AG109" s="234"/>
      <c r="AH109" s="234"/>
      <c r="AI109" s="234"/>
      <c r="AJ109" s="234"/>
      <c r="AK109" s="234"/>
      <c r="AL109" s="235"/>
      <c r="AM109" s="233"/>
      <c r="AN109" s="234"/>
      <c r="AO109" s="234"/>
      <c r="AP109" s="234"/>
      <c r="AQ109" s="234"/>
      <c r="AR109" s="234"/>
      <c r="AS109" s="234"/>
      <c r="AT109" s="235"/>
      <c r="AU109" s="233"/>
      <c r="AV109" s="234"/>
      <c r="AW109" s="234"/>
      <c r="AX109" s="234"/>
      <c r="AY109" s="234"/>
      <c r="AZ109" s="234"/>
      <c r="BA109" s="234"/>
      <c r="BB109" s="235"/>
      <c r="BC109" s="38"/>
    </row>
    <row r="110" spans="2:55" ht="12" customHeight="1">
      <c r="B110" s="37"/>
      <c r="C110" s="233"/>
      <c r="D110" s="234"/>
      <c r="E110" s="234"/>
      <c r="F110" s="234"/>
      <c r="G110" s="234"/>
      <c r="H110" s="234"/>
      <c r="I110" s="234"/>
      <c r="J110" s="234"/>
      <c r="K110" s="234"/>
      <c r="L110" s="235"/>
      <c r="M110" s="233"/>
      <c r="N110" s="234"/>
      <c r="O110" s="234"/>
      <c r="P110" s="234"/>
      <c r="Q110" s="234"/>
      <c r="R110" s="234"/>
      <c r="S110" s="234"/>
      <c r="T110" s="235"/>
      <c r="U110" s="233"/>
      <c r="V110" s="234"/>
      <c r="W110" s="234"/>
      <c r="X110" s="234"/>
      <c r="Y110" s="234"/>
      <c r="Z110" s="235"/>
      <c r="AA110" s="236"/>
      <c r="AB110" s="237"/>
      <c r="AC110" s="237"/>
      <c r="AD110" s="237"/>
      <c r="AE110" s="237"/>
      <c r="AF110" s="237"/>
      <c r="AG110" s="237"/>
      <c r="AH110" s="237"/>
      <c r="AI110" s="237"/>
      <c r="AJ110" s="237"/>
      <c r="AK110" s="237"/>
      <c r="AL110" s="238"/>
      <c r="AM110" s="236"/>
      <c r="AN110" s="237"/>
      <c r="AO110" s="237"/>
      <c r="AP110" s="237"/>
      <c r="AQ110" s="237"/>
      <c r="AR110" s="237"/>
      <c r="AS110" s="237"/>
      <c r="AT110" s="238"/>
      <c r="AU110" s="236"/>
      <c r="AV110" s="237"/>
      <c r="AW110" s="237"/>
      <c r="AX110" s="237"/>
      <c r="AY110" s="237"/>
      <c r="AZ110" s="237"/>
      <c r="BA110" s="237"/>
      <c r="BB110" s="238"/>
      <c r="BC110" s="38"/>
    </row>
    <row r="111" spans="2:107" ht="12" customHeight="1">
      <c r="B111" s="37"/>
      <c r="C111" s="233"/>
      <c r="D111" s="234"/>
      <c r="E111" s="234"/>
      <c r="F111" s="234"/>
      <c r="G111" s="234"/>
      <c r="H111" s="234"/>
      <c r="I111" s="234"/>
      <c r="J111" s="234"/>
      <c r="K111" s="234"/>
      <c r="L111" s="235"/>
      <c r="M111" s="233"/>
      <c r="N111" s="234"/>
      <c r="O111" s="234"/>
      <c r="P111" s="234"/>
      <c r="Q111" s="234"/>
      <c r="R111" s="234"/>
      <c r="S111" s="234"/>
      <c r="T111" s="235"/>
      <c r="U111" s="233"/>
      <c r="V111" s="234"/>
      <c r="W111" s="234"/>
      <c r="X111" s="234"/>
      <c r="Y111" s="234"/>
      <c r="Z111" s="235"/>
      <c r="AA111" s="230" t="s">
        <v>241</v>
      </c>
      <c r="AB111" s="231"/>
      <c r="AC111" s="231"/>
      <c r="AD111" s="231"/>
      <c r="AE111" s="231"/>
      <c r="AF111" s="232"/>
      <c r="AG111" s="230" t="s">
        <v>242</v>
      </c>
      <c r="AH111" s="231"/>
      <c r="AI111" s="231"/>
      <c r="AJ111" s="231"/>
      <c r="AK111" s="231"/>
      <c r="AL111" s="232"/>
      <c r="AM111" s="230" t="s">
        <v>241</v>
      </c>
      <c r="AN111" s="231"/>
      <c r="AO111" s="231"/>
      <c r="AP111" s="232"/>
      <c r="AQ111" s="230" t="s">
        <v>242</v>
      </c>
      <c r="AR111" s="231"/>
      <c r="AS111" s="231"/>
      <c r="AT111" s="232"/>
      <c r="AU111" s="230" t="s">
        <v>241</v>
      </c>
      <c r="AV111" s="231"/>
      <c r="AW111" s="231"/>
      <c r="AX111" s="232"/>
      <c r="AY111" s="230" t="s">
        <v>242</v>
      </c>
      <c r="AZ111" s="231"/>
      <c r="BA111" s="231"/>
      <c r="BB111" s="232"/>
      <c r="BC111" s="38"/>
      <c r="BT111" s="314" t="s">
        <v>367</v>
      </c>
      <c r="BU111" s="315"/>
      <c r="BV111" s="315"/>
      <c r="BW111" s="315"/>
      <c r="BX111" s="315"/>
      <c r="BY111" s="315"/>
      <c r="BZ111" s="315"/>
      <c r="CA111" s="315"/>
      <c r="CB111" s="315"/>
      <c r="CC111" s="315"/>
      <c r="CD111" s="315"/>
      <c r="CE111" s="316"/>
      <c r="CF111" s="314" t="s">
        <v>368</v>
      </c>
      <c r="CG111" s="315"/>
      <c r="CH111" s="315"/>
      <c r="CI111" s="315"/>
      <c r="CJ111" s="315"/>
      <c r="CK111" s="315"/>
      <c r="CL111" s="315"/>
      <c r="CM111" s="315"/>
      <c r="CN111" s="315"/>
      <c r="CO111" s="315"/>
      <c r="CP111" s="315"/>
      <c r="CQ111" s="316"/>
      <c r="CR111" s="314" t="s">
        <v>369</v>
      </c>
      <c r="CS111" s="315"/>
      <c r="CT111" s="315"/>
      <c r="CU111" s="315"/>
      <c r="CV111" s="315"/>
      <c r="CW111" s="315"/>
      <c r="CX111" s="315"/>
      <c r="CY111" s="315"/>
      <c r="CZ111" s="315"/>
      <c r="DA111" s="315"/>
      <c r="DB111" s="315"/>
      <c r="DC111" s="316"/>
    </row>
    <row r="112" spans="2:107" ht="12" customHeight="1">
      <c r="B112" s="37"/>
      <c r="C112" s="233"/>
      <c r="D112" s="234"/>
      <c r="E112" s="234"/>
      <c r="F112" s="234"/>
      <c r="G112" s="234"/>
      <c r="H112" s="234"/>
      <c r="I112" s="234"/>
      <c r="J112" s="234"/>
      <c r="K112" s="234"/>
      <c r="L112" s="235"/>
      <c r="M112" s="233"/>
      <c r="N112" s="234"/>
      <c r="O112" s="234"/>
      <c r="P112" s="234"/>
      <c r="Q112" s="234"/>
      <c r="R112" s="234"/>
      <c r="S112" s="234"/>
      <c r="T112" s="235"/>
      <c r="U112" s="233"/>
      <c r="V112" s="234"/>
      <c r="W112" s="234"/>
      <c r="X112" s="234"/>
      <c r="Y112" s="234"/>
      <c r="Z112" s="235"/>
      <c r="AA112" s="233"/>
      <c r="AB112" s="234"/>
      <c r="AC112" s="234"/>
      <c r="AD112" s="234"/>
      <c r="AE112" s="234"/>
      <c r="AF112" s="235"/>
      <c r="AG112" s="233"/>
      <c r="AH112" s="234"/>
      <c r="AI112" s="234"/>
      <c r="AJ112" s="234"/>
      <c r="AK112" s="234"/>
      <c r="AL112" s="235"/>
      <c r="AM112" s="233"/>
      <c r="AN112" s="234"/>
      <c r="AO112" s="234"/>
      <c r="AP112" s="235"/>
      <c r="AQ112" s="233"/>
      <c r="AR112" s="234"/>
      <c r="AS112" s="234"/>
      <c r="AT112" s="235"/>
      <c r="AU112" s="233"/>
      <c r="AV112" s="234"/>
      <c r="AW112" s="234"/>
      <c r="AX112" s="235"/>
      <c r="AY112" s="233"/>
      <c r="AZ112" s="234"/>
      <c r="BA112" s="234"/>
      <c r="BB112" s="235"/>
      <c r="BC112" s="38"/>
      <c r="BT112" s="317"/>
      <c r="BU112" s="318"/>
      <c r="BV112" s="318"/>
      <c r="BW112" s="318"/>
      <c r="BX112" s="318"/>
      <c r="BY112" s="318"/>
      <c r="BZ112" s="318"/>
      <c r="CA112" s="318"/>
      <c r="CB112" s="318"/>
      <c r="CC112" s="318"/>
      <c r="CD112" s="318"/>
      <c r="CE112" s="319"/>
      <c r="CF112" s="317"/>
      <c r="CG112" s="318"/>
      <c r="CH112" s="318"/>
      <c r="CI112" s="318"/>
      <c r="CJ112" s="318"/>
      <c r="CK112" s="318"/>
      <c r="CL112" s="318"/>
      <c r="CM112" s="318"/>
      <c r="CN112" s="318"/>
      <c r="CO112" s="318"/>
      <c r="CP112" s="318"/>
      <c r="CQ112" s="319"/>
      <c r="CR112" s="317"/>
      <c r="CS112" s="318"/>
      <c r="CT112" s="318"/>
      <c r="CU112" s="318"/>
      <c r="CV112" s="318"/>
      <c r="CW112" s="318"/>
      <c r="CX112" s="318"/>
      <c r="CY112" s="318"/>
      <c r="CZ112" s="318"/>
      <c r="DA112" s="318"/>
      <c r="DB112" s="318"/>
      <c r="DC112" s="319"/>
    </row>
    <row r="113" spans="2:107" ht="12" customHeight="1">
      <c r="B113" s="37"/>
      <c r="C113" s="233"/>
      <c r="D113" s="234"/>
      <c r="E113" s="234"/>
      <c r="F113" s="234"/>
      <c r="G113" s="234"/>
      <c r="H113" s="234"/>
      <c r="I113" s="234"/>
      <c r="J113" s="234"/>
      <c r="K113" s="234"/>
      <c r="L113" s="235"/>
      <c r="M113" s="233"/>
      <c r="N113" s="234"/>
      <c r="O113" s="234"/>
      <c r="P113" s="234"/>
      <c r="Q113" s="234"/>
      <c r="R113" s="234"/>
      <c r="S113" s="234"/>
      <c r="T113" s="235"/>
      <c r="U113" s="233"/>
      <c r="V113" s="234"/>
      <c r="W113" s="234"/>
      <c r="X113" s="234"/>
      <c r="Y113" s="234"/>
      <c r="Z113" s="235"/>
      <c r="AA113" s="233"/>
      <c r="AB113" s="234"/>
      <c r="AC113" s="234"/>
      <c r="AD113" s="234"/>
      <c r="AE113" s="234"/>
      <c r="AF113" s="235"/>
      <c r="AG113" s="233"/>
      <c r="AH113" s="234"/>
      <c r="AI113" s="234"/>
      <c r="AJ113" s="234"/>
      <c r="AK113" s="234"/>
      <c r="AL113" s="235"/>
      <c r="AM113" s="233"/>
      <c r="AN113" s="234"/>
      <c r="AO113" s="234"/>
      <c r="AP113" s="235"/>
      <c r="AQ113" s="233"/>
      <c r="AR113" s="234"/>
      <c r="AS113" s="234"/>
      <c r="AT113" s="235"/>
      <c r="AU113" s="233"/>
      <c r="AV113" s="234"/>
      <c r="AW113" s="234"/>
      <c r="AX113" s="235"/>
      <c r="AY113" s="233"/>
      <c r="AZ113" s="234"/>
      <c r="BA113" s="234"/>
      <c r="BB113" s="235"/>
      <c r="BC113" s="38"/>
      <c r="BT113" s="317"/>
      <c r="BU113" s="318"/>
      <c r="BV113" s="318"/>
      <c r="BW113" s="318"/>
      <c r="BX113" s="318"/>
      <c r="BY113" s="318"/>
      <c r="BZ113" s="318"/>
      <c r="CA113" s="318"/>
      <c r="CB113" s="318"/>
      <c r="CC113" s="318"/>
      <c r="CD113" s="318"/>
      <c r="CE113" s="319"/>
      <c r="CF113" s="317"/>
      <c r="CG113" s="318"/>
      <c r="CH113" s="318"/>
      <c r="CI113" s="318"/>
      <c r="CJ113" s="318"/>
      <c r="CK113" s="318"/>
      <c r="CL113" s="318"/>
      <c r="CM113" s="318"/>
      <c r="CN113" s="318"/>
      <c r="CO113" s="318"/>
      <c r="CP113" s="318"/>
      <c r="CQ113" s="319"/>
      <c r="CR113" s="317"/>
      <c r="CS113" s="318"/>
      <c r="CT113" s="318"/>
      <c r="CU113" s="318"/>
      <c r="CV113" s="318"/>
      <c r="CW113" s="318"/>
      <c r="CX113" s="318"/>
      <c r="CY113" s="318"/>
      <c r="CZ113" s="318"/>
      <c r="DA113" s="318"/>
      <c r="DB113" s="318"/>
      <c r="DC113" s="319"/>
    </row>
    <row r="114" spans="2:107" ht="12" customHeight="1">
      <c r="B114" s="37"/>
      <c r="C114" s="236"/>
      <c r="D114" s="237"/>
      <c r="E114" s="237"/>
      <c r="F114" s="237"/>
      <c r="G114" s="237"/>
      <c r="H114" s="237"/>
      <c r="I114" s="237"/>
      <c r="J114" s="237"/>
      <c r="K114" s="237"/>
      <c r="L114" s="238"/>
      <c r="M114" s="236"/>
      <c r="N114" s="237"/>
      <c r="O114" s="237"/>
      <c r="P114" s="237"/>
      <c r="Q114" s="237"/>
      <c r="R114" s="237"/>
      <c r="S114" s="237"/>
      <c r="T114" s="238"/>
      <c r="U114" s="236"/>
      <c r="V114" s="237"/>
      <c r="W114" s="237"/>
      <c r="X114" s="237"/>
      <c r="Y114" s="237"/>
      <c r="Z114" s="238"/>
      <c r="AA114" s="236"/>
      <c r="AB114" s="237"/>
      <c r="AC114" s="237"/>
      <c r="AD114" s="237"/>
      <c r="AE114" s="237"/>
      <c r="AF114" s="238"/>
      <c r="AG114" s="236"/>
      <c r="AH114" s="237"/>
      <c r="AI114" s="237"/>
      <c r="AJ114" s="237"/>
      <c r="AK114" s="237"/>
      <c r="AL114" s="238"/>
      <c r="AM114" s="236"/>
      <c r="AN114" s="237"/>
      <c r="AO114" s="237"/>
      <c r="AP114" s="238"/>
      <c r="AQ114" s="236"/>
      <c r="AR114" s="237"/>
      <c r="AS114" s="237"/>
      <c r="AT114" s="238"/>
      <c r="AU114" s="236"/>
      <c r="AV114" s="237"/>
      <c r="AW114" s="237"/>
      <c r="AX114" s="238"/>
      <c r="AY114" s="236"/>
      <c r="AZ114" s="237"/>
      <c r="BA114" s="237"/>
      <c r="BB114" s="238"/>
      <c r="BC114" s="38"/>
      <c r="BT114" s="320"/>
      <c r="BU114" s="321"/>
      <c r="BV114" s="321"/>
      <c r="BW114" s="321"/>
      <c r="BX114" s="321"/>
      <c r="BY114" s="321"/>
      <c r="BZ114" s="321"/>
      <c r="CA114" s="321"/>
      <c r="CB114" s="321"/>
      <c r="CC114" s="321"/>
      <c r="CD114" s="321"/>
      <c r="CE114" s="322"/>
      <c r="CF114" s="320"/>
      <c r="CG114" s="321"/>
      <c r="CH114" s="321"/>
      <c r="CI114" s="321"/>
      <c r="CJ114" s="321"/>
      <c r="CK114" s="321"/>
      <c r="CL114" s="321"/>
      <c r="CM114" s="321"/>
      <c r="CN114" s="321"/>
      <c r="CO114" s="321"/>
      <c r="CP114" s="321"/>
      <c r="CQ114" s="322"/>
      <c r="CR114" s="320"/>
      <c r="CS114" s="321"/>
      <c r="CT114" s="321"/>
      <c r="CU114" s="321"/>
      <c r="CV114" s="321"/>
      <c r="CW114" s="321"/>
      <c r="CX114" s="321"/>
      <c r="CY114" s="321"/>
      <c r="CZ114" s="321"/>
      <c r="DA114" s="321"/>
      <c r="DB114" s="321"/>
      <c r="DC114" s="322"/>
    </row>
    <row r="115" spans="2:107" ht="9.75" customHeight="1">
      <c r="B115" s="37"/>
      <c r="C115" s="279" t="s">
        <v>321</v>
      </c>
      <c r="D115" s="279"/>
      <c r="E115" s="279"/>
      <c r="F115" s="279"/>
      <c r="G115" s="279"/>
      <c r="H115" s="279"/>
      <c r="I115" s="279"/>
      <c r="J115" s="279"/>
      <c r="K115" s="279"/>
      <c r="L115" s="279"/>
      <c r="M115" s="279" t="s">
        <v>322</v>
      </c>
      <c r="N115" s="279"/>
      <c r="O115" s="279"/>
      <c r="P115" s="279"/>
      <c r="Q115" s="279"/>
      <c r="R115" s="279"/>
      <c r="S115" s="279"/>
      <c r="T115" s="279"/>
      <c r="U115" s="430" t="s">
        <v>323</v>
      </c>
      <c r="V115" s="431"/>
      <c r="W115" s="431"/>
      <c r="X115" s="431"/>
      <c r="Y115" s="431"/>
      <c r="Z115" s="432"/>
      <c r="AA115" s="279">
        <v>1</v>
      </c>
      <c r="AB115" s="279"/>
      <c r="AC115" s="279"/>
      <c r="AD115" s="279"/>
      <c r="AE115" s="279"/>
      <c r="AF115" s="279"/>
      <c r="AG115" s="279">
        <v>2</v>
      </c>
      <c r="AH115" s="279"/>
      <c r="AI115" s="279"/>
      <c r="AJ115" s="279"/>
      <c r="AK115" s="279"/>
      <c r="AL115" s="279"/>
      <c r="AM115" s="431">
        <v>3</v>
      </c>
      <c r="AN115" s="431"/>
      <c r="AO115" s="431"/>
      <c r="AP115" s="432"/>
      <c r="AQ115" s="431">
        <v>4</v>
      </c>
      <c r="AR115" s="431"/>
      <c r="AS115" s="431"/>
      <c r="AT115" s="432"/>
      <c r="AU115" s="431">
        <v>5</v>
      </c>
      <c r="AV115" s="431"/>
      <c r="AW115" s="431"/>
      <c r="AX115" s="432"/>
      <c r="AY115" s="431">
        <v>6</v>
      </c>
      <c r="AZ115" s="431"/>
      <c r="BA115" s="431"/>
      <c r="BB115" s="432"/>
      <c r="BC115" s="38"/>
      <c r="BT115" s="114" t="s">
        <v>344</v>
      </c>
      <c r="BU115" s="114" t="s">
        <v>345</v>
      </c>
      <c r="BV115" s="114" t="s">
        <v>346</v>
      </c>
      <c r="BW115" s="114" t="s">
        <v>347</v>
      </c>
      <c r="BX115" s="114" t="s">
        <v>348</v>
      </c>
      <c r="BY115" s="114" t="s">
        <v>349</v>
      </c>
      <c r="BZ115" s="114" t="s">
        <v>350</v>
      </c>
      <c r="CA115" s="114" t="s">
        <v>351</v>
      </c>
      <c r="CB115" s="114" t="s">
        <v>352</v>
      </c>
      <c r="CC115" s="114" t="s">
        <v>353</v>
      </c>
      <c r="CD115" s="114" t="s">
        <v>354</v>
      </c>
      <c r="CE115" s="114" t="s">
        <v>355</v>
      </c>
      <c r="CF115" s="114" t="s">
        <v>344</v>
      </c>
      <c r="CG115" s="114" t="s">
        <v>345</v>
      </c>
      <c r="CH115" s="114" t="s">
        <v>346</v>
      </c>
      <c r="CI115" s="114" t="s">
        <v>347</v>
      </c>
      <c r="CJ115" s="114" t="s">
        <v>348</v>
      </c>
      <c r="CK115" s="114" t="s">
        <v>349</v>
      </c>
      <c r="CL115" s="114" t="s">
        <v>350</v>
      </c>
      <c r="CM115" s="114" t="s">
        <v>351</v>
      </c>
      <c r="CN115" s="114" t="s">
        <v>352</v>
      </c>
      <c r="CO115" s="114" t="s">
        <v>353</v>
      </c>
      <c r="CP115" s="114" t="s">
        <v>354</v>
      </c>
      <c r="CQ115" s="114" t="s">
        <v>355</v>
      </c>
      <c r="CR115" s="114" t="s">
        <v>344</v>
      </c>
      <c r="CS115" s="114" t="s">
        <v>345</v>
      </c>
      <c r="CT115" s="114" t="s">
        <v>346</v>
      </c>
      <c r="CU115" s="114" t="s">
        <v>347</v>
      </c>
      <c r="CV115" s="114" t="s">
        <v>348</v>
      </c>
      <c r="CW115" s="114" t="s">
        <v>349</v>
      </c>
      <c r="CX115" s="114" t="s">
        <v>350</v>
      </c>
      <c r="CY115" s="114" t="s">
        <v>351</v>
      </c>
      <c r="CZ115" s="114" t="s">
        <v>352</v>
      </c>
      <c r="DA115" s="114" t="s">
        <v>353</v>
      </c>
      <c r="DB115" s="114" t="s">
        <v>354</v>
      </c>
      <c r="DC115" s="114" t="s">
        <v>355</v>
      </c>
    </row>
    <row r="116" spans="2:107" ht="15" customHeight="1">
      <c r="B116" s="37"/>
      <c r="C116" s="472" t="s">
        <v>243</v>
      </c>
      <c r="D116" s="472"/>
      <c r="E116" s="472"/>
      <c r="F116" s="472"/>
      <c r="G116" s="472"/>
      <c r="H116" s="472"/>
      <c r="I116" s="472"/>
      <c r="J116" s="472"/>
      <c r="K116" s="472"/>
      <c r="L116" s="472"/>
      <c r="M116" s="473" t="s">
        <v>302</v>
      </c>
      <c r="N116" s="473"/>
      <c r="O116" s="473"/>
      <c r="P116" s="473"/>
      <c r="Q116" s="473"/>
      <c r="R116" s="473"/>
      <c r="S116" s="473"/>
      <c r="T116" s="473"/>
      <c r="U116" s="467">
        <v>20</v>
      </c>
      <c r="V116" s="468"/>
      <c r="W116" s="468"/>
      <c r="X116" s="468"/>
      <c r="Y116" s="468"/>
      <c r="Z116" s="469"/>
      <c r="AA116" s="471">
        <f>SUM(AA117:AF127)</f>
        <v>0</v>
      </c>
      <c r="AB116" s="471"/>
      <c r="AC116" s="471"/>
      <c r="AD116" s="471"/>
      <c r="AE116" s="471"/>
      <c r="AF116" s="471"/>
      <c r="AG116" s="471">
        <f>SUM(AG117:AL127)</f>
        <v>0</v>
      </c>
      <c r="AH116" s="471"/>
      <c r="AI116" s="471"/>
      <c r="AJ116" s="471"/>
      <c r="AK116" s="471"/>
      <c r="AL116" s="471"/>
      <c r="AM116" s="536">
        <f>SUM(AM117:AP127)</f>
        <v>0</v>
      </c>
      <c r="AN116" s="536"/>
      <c r="AO116" s="536"/>
      <c r="AP116" s="536"/>
      <c r="AQ116" s="536">
        <f>SUM(AQ117:AT127)</f>
        <v>0</v>
      </c>
      <c r="AR116" s="536"/>
      <c r="AS116" s="536"/>
      <c r="AT116" s="536"/>
      <c r="AU116" s="536">
        <f>SUM(AU117:AX127)</f>
        <v>0</v>
      </c>
      <c r="AV116" s="536"/>
      <c r="AW116" s="536"/>
      <c r="AX116" s="536"/>
      <c r="AY116" s="536">
        <f>SUM(AY118:BB127)</f>
        <v>0</v>
      </c>
      <c r="AZ116" s="536"/>
      <c r="BA116" s="536"/>
      <c r="BB116" s="536"/>
      <c r="BC116" s="38"/>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row>
    <row r="117" spans="2:107" s="102" customFormat="1" ht="24" customHeight="1">
      <c r="B117" s="100"/>
      <c r="C117" s="453" t="s">
        <v>34</v>
      </c>
      <c r="D117" s="453"/>
      <c r="E117" s="453"/>
      <c r="F117" s="453"/>
      <c r="G117" s="453"/>
      <c r="H117" s="453"/>
      <c r="I117" s="453"/>
      <c r="J117" s="453"/>
      <c r="K117" s="453"/>
      <c r="L117" s="453"/>
      <c r="M117" s="474" t="s">
        <v>302</v>
      </c>
      <c r="N117" s="474"/>
      <c r="O117" s="474"/>
      <c r="P117" s="474"/>
      <c r="Q117" s="474"/>
      <c r="R117" s="474"/>
      <c r="S117" s="474"/>
      <c r="T117" s="474"/>
      <c r="U117" s="475">
        <v>21</v>
      </c>
      <c r="V117" s="476"/>
      <c r="W117" s="476"/>
      <c r="X117" s="476"/>
      <c r="Y117" s="476"/>
      <c r="Z117" s="477"/>
      <c r="AA117" s="337" t="s">
        <v>286</v>
      </c>
      <c r="AB117" s="338"/>
      <c r="AC117" s="338"/>
      <c r="AD117" s="338"/>
      <c r="AE117" s="338"/>
      <c r="AF117" s="339"/>
      <c r="AG117" s="337" t="s">
        <v>286</v>
      </c>
      <c r="AH117" s="338"/>
      <c r="AI117" s="338"/>
      <c r="AJ117" s="338"/>
      <c r="AK117" s="338"/>
      <c r="AL117" s="339"/>
      <c r="AM117" s="337" t="s">
        <v>286</v>
      </c>
      <c r="AN117" s="338"/>
      <c r="AO117" s="338"/>
      <c r="AP117" s="339"/>
      <c r="AQ117" s="337" t="s">
        <v>286</v>
      </c>
      <c r="AR117" s="338"/>
      <c r="AS117" s="338"/>
      <c r="AT117" s="339"/>
      <c r="AU117" s="337" t="s">
        <v>286</v>
      </c>
      <c r="AV117" s="338"/>
      <c r="AW117" s="338"/>
      <c r="AX117" s="339"/>
      <c r="AY117" s="337" t="s">
        <v>286</v>
      </c>
      <c r="AZ117" s="338"/>
      <c r="BA117" s="338"/>
      <c r="BB117" s="339"/>
      <c r="BC117" s="101"/>
      <c r="BE117" s="159"/>
      <c r="BF117" s="159"/>
      <c r="BG117" s="160">
        <f>ROUND(SUM(BG118:BG127),4)</f>
        <v>0</v>
      </c>
      <c r="BH117" s="159"/>
      <c r="BI117" s="161">
        <f>IF(BI128&gt;=1.5,ROUND(BI128,0)-1,IF(BI128&gt;=1,0,ROUND(BI128,0)))</f>
        <v>0</v>
      </c>
      <c r="BJ117" s="159"/>
      <c r="BK117" s="159"/>
      <c r="BL117" s="160">
        <f>ROUND(SUM(BL118:BL127),4)</f>
        <v>0</v>
      </c>
      <c r="BM117" s="159"/>
      <c r="BN117" s="161">
        <f>IF(BN128&gt;=1.5,ROUND(BN128,0)-1,IF(BN128&gt;=1,0,ROUND(BN128,0)))</f>
        <v>0</v>
      </c>
      <c r="BO117" s="161"/>
      <c r="BP117" s="161"/>
      <c r="BQ117" s="160">
        <f>ROUND(SUM(BQ118:BQ127),4)</f>
        <v>0</v>
      </c>
      <c r="BR117" s="161"/>
      <c r="BS117" s="161">
        <f>IF(BS128&gt;=1.5,ROUND(BS128,0)-1,IF(BS128&gt;=1,0,ROUND(BS128,0)))</f>
        <v>0</v>
      </c>
      <c r="BT117" s="147" t="s">
        <v>286</v>
      </c>
      <c r="BU117" s="147" t="s">
        <v>286</v>
      </c>
      <c r="BV117" s="147" t="s">
        <v>286</v>
      </c>
      <c r="BW117" s="147" t="s">
        <v>286</v>
      </c>
      <c r="BX117" s="147" t="s">
        <v>286</v>
      </c>
      <c r="BY117" s="147" t="s">
        <v>286</v>
      </c>
      <c r="BZ117" s="147" t="s">
        <v>286</v>
      </c>
      <c r="CA117" s="147" t="s">
        <v>286</v>
      </c>
      <c r="CB117" s="147" t="s">
        <v>286</v>
      </c>
      <c r="CC117" s="147" t="s">
        <v>286</v>
      </c>
      <c r="CD117" s="147" t="s">
        <v>286</v>
      </c>
      <c r="CE117" s="147" t="s">
        <v>286</v>
      </c>
      <c r="CF117" s="147" t="s">
        <v>286</v>
      </c>
      <c r="CG117" s="147" t="s">
        <v>286</v>
      </c>
      <c r="CH117" s="147" t="s">
        <v>286</v>
      </c>
      <c r="CI117" s="147" t="s">
        <v>286</v>
      </c>
      <c r="CJ117" s="147" t="s">
        <v>286</v>
      </c>
      <c r="CK117" s="147" t="s">
        <v>286</v>
      </c>
      <c r="CL117" s="147" t="s">
        <v>286</v>
      </c>
      <c r="CM117" s="147" t="s">
        <v>286</v>
      </c>
      <c r="CN117" s="147" t="s">
        <v>286</v>
      </c>
      <c r="CO117" s="147" t="s">
        <v>286</v>
      </c>
      <c r="CP117" s="147" t="s">
        <v>286</v>
      </c>
      <c r="CQ117" s="147" t="s">
        <v>286</v>
      </c>
      <c r="CR117" s="147" t="s">
        <v>286</v>
      </c>
      <c r="CS117" s="147" t="s">
        <v>286</v>
      </c>
      <c r="CT117" s="147" t="s">
        <v>286</v>
      </c>
      <c r="CU117" s="147" t="s">
        <v>286</v>
      </c>
      <c r="CV117" s="147" t="s">
        <v>286</v>
      </c>
      <c r="CW117" s="147" t="s">
        <v>286</v>
      </c>
      <c r="CX117" s="147" t="s">
        <v>286</v>
      </c>
      <c r="CY117" s="147" t="s">
        <v>286</v>
      </c>
      <c r="CZ117" s="147" t="s">
        <v>286</v>
      </c>
      <c r="DA117" s="147" t="s">
        <v>286</v>
      </c>
      <c r="DB117" s="147" t="s">
        <v>286</v>
      </c>
      <c r="DC117" s="147" t="s">
        <v>286</v>
      </c>
    </row>
    <row r="118" spans="2:107" s="102" customFormat="1" ht="15" customHeight="1">
      <c r="B118" s="100"/>
      <c r="C118" s="470"/>
      <c r="D118" s="470"/>
      <c r="E118" s="470"/>
      <c r="F118" s="470"/>
      <c r="G118" s="470"/>
      <c r="H118" s="470"/>
      <c r="I118" s="470"/>
      <c r="J118" s="470"/>
      <c r="K118" s="470"/>
      <c r="L118" s="470"/>
      <c r="M118" s="474"/>
      <c r="N118" s="474"/>
      <c r="O118" s="474"/>
      <c r="P118" s="474"/>
      <c r="Q118" s="474"/>
      <c r="R118" s="474"/>
      <c r="S118" s="474"/>
      <c r="T118" s="474"/>
      <c r="U118" s="224"/>
      <c r="V118" s="225"/>
      <c r="W118" s="225"/>
      <c r="X118" s="225"/>
      <c r="Y118" s="225"/>
      <c r="Z118" s="226"/>
      <c r="AA118" s="337">
        <f>IF($AA$24="январь",BT118,IF($AA$24="февраль",BU118,IF($AA$24="март",BV118,IF($AA$24="апрель",BW118,IF($AA$24="май",BX118,IF($AA$24="июнь",BY118,IF($AA$24="июль",BZ118,IF($AA$24="август",CA118))))))))+IF($AA$24="сентябрь",CB118,IF($AA$24="октябрь",CC118,IF($AA$24="ноябрь",CD118,IF($AA$24="декабрь",CE118))))</f>
        <v>0</v>
      </c>
      <c r="AB118" s="338"/>
      <c r="AC118" s="338"/>
      <c r="AD118" s="338"/>
      <c r="AE118" s="338"/>
      <c r="AF118" s="339"/>
      <c r="AG118" s="337">
        <f aca="true" t="shared" si="1" ref="AG118:AG127">IF(INT(BH118)&gt;=1,BF118+INT(BH118),BF118)</f>
        <v>0</v>
      </c>
      <c r="AH118" s="338"/>
      <c r="AI118" s="338"/>
      <c r="AJ118" s="338"/>
      <c r="AK118" s="338"/>
      <c r="AL118" s="339"/>
      <c r="AM118" s="337">
        <f>IF($AA$24="январь",CF118,IF($AA$24="февраль",CG118,IF($AA$24="март",CH118,IF($AA$24="апрель",CI118,IF($AA$24="май",CJ118,IF($AA$24="июнь",CK118,IF($AA$24="июль",CL118,IF($AA$24="август",CM118))))))))+IF($AA$24="сентябрь",CN118,IF($AA$24="октябрь",CO118,IF($AA$24="ноябрь",CP118,IF($AA$24="декабрь",CQ118))))</f>
        <v>0</v>
      </c>
      <c r="AN118" s="338"/>
      <c r="AO118" s="338"/>
      <c r="AP118" s="339"/>
      <c r="AQ118" s="337">
        <f aca="true" t="shared" si="2" ref="AQ118:AQ127">IF(INT(BM118)&gt;=1,BK118+INT(BM118),BK118)</f>
        <v>0</v>
      </c>
      <c r="AR118" s="338"/>
      <c r="AS118" s="338"/>
      <c r="AT118" s="339"/>
      <c r="AU118" s="337">
        <f>IF($AA$24="январь",CR118,IF($AA$24="февраль",CS118,IF($AA$24="март",CT118,IF($AA$24="апрель",CU118,IF($AA$24="май",CV118,IF($AA$24="июнь",CW118,IF($AA$24="июль",CX118,IF($AA$24="август",CY118))))))))+IF($AA$24="сентябрь",CZ118,IF($AA$24="октябрь",DA118,IF($AA$24="ноябрь",DB118,IF($AA$24="декабрь",DC118))))</f>
        <v>0</v>
      </c>
      <c r="AV118" s="338"/>
      <c r="AW118" s="338"/>
      <c r="AX118" s="339"/>
      <c r="AY118" s="337">
        <f aca="true" t="shared" si="3" ref="AY118:AY127">IF(INT(BR118)&gt;=1,BP118+INT(BR118),BP118)</f>
        <v>0</v>
      </c>
      <c r="AZ118" s="338"/>
      <c r="BA118" s="338"/>
      <c r="BB118" s="339"/>
      <c r="BC118" s="101"/>
      <c r="BE118" s="165">
        <f aca="true" t="shared" si="4" ref="BE118:BE127">IF($AA$24="январь",BT118,IF($AA$24="февраль",(BT118+BU118)/2,IF($AA$24="март",(BT118+BU118+BV118)/3,IF($AA$24="апрель",(BT118+BU118+BV118+BW118)/4,IF($AA$24="май",(BT118+BU118+BV118+BW118+BX118)/5,IF($AA$24="июнь",(BT118+BU118+BV118+BW118+BX118+BY118)/6,IF($AA$24="июль",(BT118+BU118+BV118+BW118+BX118+BY118+BZ118)/7,IF($AA$24="август",(BT118+BU118+BV118+BW118+BX118+BY118+BZ118+CA118)/8))))))))+IF($AA$24="сентябрь",(BT118+BU118+BV118+BW118+BX118+BY118+BZ118+CA118+CB118)/9,IF($AA$24="октябрь",(BT118+BU118+BV118+BW118+BX118+BY118+BZ118+CA118+CB118+CC118)/10,IF($AA$24="ноябрь",(BT118+BU118+BV118+BW118+BX118+BY118+BZ118+CA118+CB118+CC118+CD118)/11,IF($AA$24="декабрь",(BT118+BU118+BV118+BW118+BX118+BY118+BZ118+CA118+CB118+CC118+CD118+CE118)/12))))</f>
        <v>0</v>
      </c>
      <c r="BF118" s="161">
        <f aca="true" t="shared" si="5" ref="BF118:BF127">INT(BE118)</f>
        <v>0</v>
      </c>
      <c r="BG118" s="160">
        <f aca="true" t="shared" si="6" ref="BG118:BG127">ROUND(BE118-BF118,4)</f>
        <v>0</v>
      </c>
      <c r="BH118" s="160">
        <f>BI117</f>
        <v>0</v>
      </c>
      <c r="BI118" s="159"/>
      <c r="BJ118" s="160">
        <f>IF($AA$24="январь",CF118,IF($AA$24="февраль",(CF118+CG118)/2,IF($AA$24="март",(CF118+CG118+CH118)/3,IF($AA$24="апрель",(CF118+CG118+CH118+CI118)/4,IF($AA$24="май",(CF118+CG118+CH118+CI118+CJ118)/5,IF($AA$24="июнь",(CF118+CG118+CH118+CI118+CJ118+CK118)/6,IF($AA$24="июль",(CF118+CG118+CH118+CI118+CJ118+CK118+CL118)/7,IF($AA$24="август",(CF118+CG118+CH118+CI118+CJ118+CK118+CL118+CM118)/8))))))))+IF($AA$24="сентябрь",(CF118+CG118+CH118+CI118+CJ118+CK118+CL118+CM118+CN118)/9,IF($AA$24="октябрь",(CF118+CG118+CH118+CI118+CJ118+CK118+CL118+CM118+CN118+CO118)/10,IF($AA$24="ноябрь",(CF118+CG118+CH118+CI118+CJ118+CK118+CL118+CM118+CN118+CO118+CP118)/11,IF($AA$24="декабрь",(CF118+CG118+CH118+CI118+CJ118+CK118+CL118+CM118+CN118+CO118+CP118+CQ118)/12))))</f>
        <v>0</v>
      </c>
      <c r="BK118" s="161">
        <f>INT(BJ118)</f>
        <v>0</v>
      </c>
      <c r="BL118" s="160">
        <f>ROUND(BJ118-BK118,4)</f>
        <v>0</v>
      </c>
      <c r="BM118" s="160">
        <f>BN117</f>
        <v>0</v>
      </c>
      <c r="BN118" s="159"/>
      <c r="BO118" s="160">
        <f>IF($AA$24="январь",CR118,IF($AA$24="февраль",(CR118+CS118)/2,IF($AA$24="март",(CR118+CS118+CT118)/3,IF($AA$24="апрель",(CR118+CS118+CT118+CU118)/4,IF($AA$24="май",(CR118+CS118+CT118+CU118+CV118)/5,IF($AA$24="июнь",(CR118+CS118+CT118+CU118+CV118+CW118)/6,IF($AA$24="июль",(CR118+CS118+CT118+CU118+CV118+CW118+CX118)/7,IF($AA$24="август",(CR118+CS118+CT118+CU118+CV118+CW118+CX118+CY118)/8))))))))+IF($AA$24="сентябрь",(CR118+CS118+CT118+CU118+CV118+CW118+CX118+CY118+CZ118)/9,IF($AA$24="октябрь",(CR118+CS118+CT118+CU118+CV118+CW118+CX118+CY118+CZ118+DA118)/10,IF($AA$24="ноябрь",(CR118+CS118+CT118+CU118+CV118+CW118+CX118+CY118+CZ118+DA118+DB118)/11,IF($AA$24="декабрь",(CR118+CS118+CT118+CU118+CV118+CW118+CX118+CY118+CZ118+DA118+DB118+DC118)/12))))</f>
        <v>0</v>
      </c>
      <c r="BP118" s="161">
        <f>INT(BO118)</f>
        <v>0</v>
      </c>
      <c r="BQ118" s="160">
        <f>ROUND(BO118-BP118,4)</f>
        <v>0</v>
      </c>
      <c r="BR118" s="160">
        <f>BS117</f>
        <v>0</v>
      </c>
      <c r="BS118" s="159"/>
      <c r="BT118" s="167"/>
      <c r="BU118" s="167"/>
      <c r="BV118" s="167"/>
      <c r="BW118" s="167"/>
      <c r="BX118" s="167"/>
      <c r="BY118" s="167"/>
      <c r="BZ118" s="167"/>
      <c r="CA118" s="167"/>
      <c r="CB118" s="167"/>
      <c r="CC118" s="167"/>
      <c r="CD118" s="167"/>
      <c r="CE118" s="167"/>
      <c r="CF118" s="167"/>
      <c r="CG118" s="167"/>
      <c r="CH118" s="167"/>
      <c r="CI118" s="167"/>
      <c r="CJ118" s="167"/>
      <c r="CK118" s="167"/>
      <c r="CL118" s="167"/>
      <c r="CM118" s="167"/>
      <c r="CN118" s="167"/>
      <c r="CO118" s="167"/>
      <c r="CP118" s="167"/>
      <c r="CQ118" s="167"/>
      <c r="CR118" s="167"/>
      <c r="CS118" s="167"/>
      <c r="CT118" s="167"/>
      <c r="CU118" s="167"/>
      <c r="CV118" s="167"/>
      <c r="CW118" s="167"/>
      <c r="CX118" s="167"/>
      <c r="CY118" s="167"/>
      <c r="CZ118" s="167"/>
      <c r="DA118" s="167"/>
      <c r="DB118" s="167"/>
      <c r="DC118" s="167"/>
    </row>
    <row r="119" spans="2:107" s="102" customFormat="1" ht="15" customHeight="1">
      <c r="B119" s="100"/>
      <c r="C119" s="454"/>
      <c r="D119" s="454"/>
      <c r="E119" s="454"/>
      <c r="F119" s="454"/>
      <c r="G119" s="454"/>
      <c r="H119" s="454"/>
      <c r="I119" s="454"/>
      <c r="J119" s="454"/>
      <c r="K119" s="454"/>
      <c r="L119" s="454"/>
      <c r="M119" s="454"/>
      <c r="N119" s="454"/>
      <c r="O119" s="454"/>
      <c r="P119" s="454"/>
      <c r="Q119" s="454"/>
      <c r="R119" s="454"/>
      <c r="S119" s="454"/>
      <c r="T119" s="454"/>
      <c r="U119" s="224"/>
      <c r="V119" s="225"/>
      <c r="W119" s="225"/>
      <c r="X119" s="225"/>
      <c r="Y119" s="225"/>
      <c r="Z119" s="226"/>
      <c r="AA119" s="334">
        <f aca="true" t="shared" si="7" ref="AA119:AA127">IF($AA$24="январь",BT119,IF($AA$24="февраль",BU119,IF($AA$24="март",BV119,IF($AA$24="апрель",BW119,IF($AA$24="май",BX119,IF($AA$24="июнь",BY119,IF($AA$24="июль",BZ119,IF($AA$24="август",CA119))))))))+IF($AA$24="сентябрь",CB119,IF($AA$24="октябрь",CC119,IF($AA$24="ноябрь",CD119,IF($AA$24="декабрь",CE119))))</f>
        <v>0</v>
      </c>
      <c r="AB119" s="334"/>
      <c r="AC119" s="334"/>
      <c r="AD119" s="334"/>
      <c r="AE119" s="334"/>
      <c r="AF119" s="334"/>
      <c r="AG119" s="337">
        <f t="shared" si="1"/>
        <v>0</v>
      </c>
      <c r="AH119" s="338"/>
      <c r="AI119" s="338"/>
      <c r="AJ119" s="338"/>
      <c r="AK119" s="338"/>
      <c r="AL119" s="339"/>
      <c r="AM119" s="310">
        <f aca="true" t="shared" si="8" ref="AM119:AM127">IF($AA$24="январь",CF119,IF($AA$24="февраль",CG119,IF($AA$24="март",CH119,IF($AA$24="апрель",CI119,IF($AA$24="май",CJ119,IF($AA$24="июнь",CK119,IF($AA$24="июль",CL119,IF($AA$24="август",CM119))))))))+IF($AA$24="сентябрь",CN119,IF($AA$24="октябрь",CO119,IF($AA$24="ноябрь",CP119,IF($AA$24="декабрь",CQ119))))</f>
        <v>0</v>
      </c>
      <c r="AN119" s="310"/>
      <c r="AO119" s="310"/>
      <c r="AP119" s="310"/>
      <c r="AQ119" s="337">
        <f t="shared" si="2"/>
        <v>0</v>
      </c>
      <c r="AR119" s="338"/>
      <c r="AS119" s="338"/>
      <c r="AT119" s="339"/>
      <c r="AU119" s="310">
        <f aca="true" t="shared" si="9" ref="AU119:AU127">IF($AA$24="январь",CR119,IF($AA$24="февраль",CS119,IF($AA$24="март",CT119,IF($AA$24="апрель",CU119,IF($AA$24="май",CV119,IF($AA$24="июнь",CW119,IF($AA$24="июль",CX119,IF($AA$24="август",CY119))))))))+IF($AA$24="сентябрь",CZ119,IF($AA$24="октябрь",DA119,IF($AA$24="ноябрь",DB119,IF($AA$24="декабрь",DC119))))</f>
        <v>0</v>
      </c>
      <c r="AV119" s="310"/>
      <c r="AW119" s="310"/>
      <c r="AX119" s="310"/>
      <c r="AY119" s="337">
        <f t="shared" si="3"/>
        <v>0</v>
      </c>
      <c r="AZ119" s="338"/>
      <c r="BA119" s="338"/>
      <c r="BB119" s="339"/>
      <c r="BC119" s="101"/>
      <c r="BE119" s="165">
        <f t="shared" si="4"/>
        <v>0</v>
      </c>
      <c r="BF119" s="161">
        <f t="shared" si="5"/>
        <v>0</v>
      </c>
      <c r="BG119" s="160">
        <f t="shared" si="6"/>
        <v>0</v>
      </c>
      <c r="BH119" s="160">
        <f>BG118+BG119</f>
        <v>0</v>
      </c>
      <c r="BI119" s="159"/>
      <c r="BJ119" s="160">
        <f aca="true" t="shared" si="10" ref="BJ119:BJ127">IF($AA$24="январь",CF119,IF($AA$24="февраль",(CF119+CG119)/2,IF($AA$24="март",(CF119+CG119+CH119)/3,IF($AA$24="апрель",(CF119+CG119+CH119+CI119)/4,IF($AA$24="май",(CF119+CG119+CH119+CI119+CJ119)/5,IF($AA$24="июнь",(CF119+CG119+CH119+CI119+CJ119+CK119)/6,IF($AA$24="июль",(CF119+CG119+CH119+CI119+CJ119+CK119+CL119)/7,IF($AA$24="август",(CF119+CG119+CH119+CI119+CJ119+CK119+CL119+CM119)/8))))))))+IF($AA$24="сентябрь",(CF119+CG119+CH119+CI119+CJ119+CK119+CL119+CM119+CN119)/9,IF($AA$24="октябрь",(CF119+CG119+CH119+CI119+CJ119+CK119+CL119+CM119+CN119+CO119)/10,IF($AA$24="ноябрь",(CF119+CG119+CH119+CI119+CJ119+CK119+CL119+CM119+CN119+CO119+CP119)/11,IF($AA$24="декабрь",(CF119+CG119+CH119+CI119+CJ119+CK119+CL119+CM119+CN119+CO119+CP119+CQ119)/12))))</f>
        <v>0</v>
      </c>
      <c r="BK119" s="161">
        <f aca="true" t="shared" si="11" ref="BK119:BK127">INT(BJ119)</f>
        <v>0</v>
      </c>
      <c r="BL119" s="160">
        <f aca="true" t="shared" si="12" ref="BL119:BL127">ROUND(BJ119-BK119,4)</f>
        <v>0</v>
      </c>
      <c r="BM119" s="160">
        <f>BL118+BL119</f>
        <v>0</v>
      </c>
      <c r="BN119" s="159"/>
      <c r="BO119" s="160">
        <f aca="true" t="shared" si="13" ref="BO119:BO127">IF($AA$24="январь",CR119,IF($AA$24="февраль",(CR119+CS119)/2,IF($AA$24="март",(CR119+CS119+CT119)/3,IF($AA$24="апрель",(CR119+CS119+CT119+CU119)/4,IF($AA$24="май",(CR119+CS119+CT119+CU119+CV119)/5,IF($AA$24="июнь",(CR119+CS119+CT119+CU119+CV119+CW119)/6,IF($AA$24="июль",(CR119+CS119+CT119+CU119+CV119+CW119+CX119)/7,IF($AA$24="август",(CR119+CS119+CT119+CU119+CV119+CW119+CX119+CY119)/8))))))))+IF($AA$24="сентябрь",(CR119+CS119+CT119+CU119+CV119+CW119+CX119+CY119+CZ119)/9,IF($AA$24="октябрь",(CR119+CS119+CT119+CU119+CV119+CW119+CX119+CY119+CZ119+DA119)/10,IF($AA$24="ноябрь",(CR119+CS119+CT119+CU119+CV119+CW119+CX119+CY119+CZ119+DA119+DB119)/11,IF($AA$24="декабрь",(CR119+CS119+CT119+CU119+CV119+CW119+CX119+CY119+CZ119+DA119+DB119+DC119)/12))))</f>
        <v>0</v>
      </c>
      <c r="BP119" s="161">
        <f aca="true" t="shared" si="14" ref="BP119:BP127">INT(BO119)</f>
        <v>0</v>
      </c>
      <c r="BQ119" s="160">
        <f aca="true" t="shared" si="15" ref="BQ119:BQ127">ROUND(BO119-BP119,4)</f>
        <v>0</v>
      </c>
      <c r="BR119" s="160">
        <f>BQ118+BQ119</f>
        <v>0</v>
      </c>
      <c r="BS119" s="159"/>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row>
    <row r="120" spans="2:107" s="102" customFormat="1" ht="15" customHeight="1">
      <c r="B120" s="100"/>
      <c r="C120" s="454"/>
      <c r="D120" s="454"/>
      <c r="E120" s="454"/>
      <c r="F120" s="454"/>
      <c r="G120" s="454"/>
      <c r="H120" s="454"/>
      <c r="I120" s="454"/>
      <c r="J120" s="454"/>
      <c r="K120" s="454"/>
      <c r="L120" s="454"/>
      <c r="M120" s="454"/>
      <c r="N120" s="454"/>
      <c r="O120" s="454"/>
      <c r="P120" s="454"/>
      <c r="Q120" s="454"/>
      <c r="R120" s="454"/>
      <c r="S120" s="454"/>
      <c r="T120" s="454"/>
      <c r="U120" s="224"/>
      <c r="V120" s="225"/>
      <c r="W120" s="225"/>
      <c r="X120" s="225"/>
      <c r="Y120" s="225"/>
      <c r="Z120" s="226"/>
      <c r="AA120" s="334">
        <f t="shared" si="7"/>
        <v>0</v>
      </c>
      <c r="AB120" s="334"/>
      <c r="AC120" s="334"/>
      <c r="AD120" s="334"/>
      <c r="AE120" s="334"/>
      <c r="AF120" s="334"/>
      <c r="AG120" s="337">
        <f t="shared" si="1"/>
        <v>0</v>
      </c>
      <c r="AH120" s="338"/>
      <c r="AI120" s="338"/>
      <c r="AJ120" s="338"/>
      <c r="AK120" s="338"/>
      <c r="AL120" s="339"/>
      <c r="AM120" s="310">
        <f t="shared" si="8"/>
        <v>0</v>
      </c>
      <c r="AN120" s="310"/>
      <c r="AO120" s="310"/>
      <c r="AP120" s="310"/>
      <c r="AQ120" s="337">
        <f t="shared" si="2"/>
        <v>0</v>
      </c>
      <c r="AR120" s="338"/>
      <c r="AS120" s="338"/>
      <c r="AT120" s="339"/>
      <c r="AU120" s="310">
        <f t="shared" si="9"/>
        <v>0</v>
      </c>
      <c r="AV120" s="310"/>
      <c r="AW120" s="310"/>
      <c r="AX120" s="310"/>
      <c r="AY120" s="337">
        <f t="shared" si="3"/>
        <v>0</v>
      </c>
      <c r="AZ120" s="338"/>
      <c r="BA120" s="338"/>
      <c r="BB120" s="339"/>
      <c r="BC120" s="101"/>
      <c r="BE120" s="165">
        <f t="shared" si="4"/>
        <v>0</v>
      </c>
      <c r="BF120" s="161">
        <f t="shared" si="5"/>
        <v>0</v>
      </c>
      <c r="BG120" s="160">
        <f t="shared" si="6"/>
        <v>0</v>
      </c>
      <c r="BH120" s="160">
        <f aca="true" t="shared" si="16" ref="BH120:BH127">IF(BH119&gt;=1,BH119-1+BG120,BH119+BG120)</f>
        <v>0</v>
      </c>
      <c r="BI120" s="159"/>
      <c r="BJ120" s="160">
        <f t="shared" si="10"/>
        <v>0</v>
      </c>
      <c r="BK120" s="161">
        <f t="shared" si="11"/>
        <v>0</v>
      </c>
      <c r="BL120" s="160">
        <f t="shared" si="12"/>
        <v>0</v>
      </c>
      <c r="BM120" s="160">
        <f aca="true" t="shared" si="17" ref="BM120:BM127">IF(BM119&gt;=1,BM119-1+BL120,BM119+BL120)</f>
        <v>0</v>
      </c>
      <c r="BN120" s="159"/>
      <c r="BO120" s="160">
        <f t="shared" si="13"/>
        <v>0</v>
      </c>
      <c r="BP120" s="161">
        <f t="shared" si="14"/>
        <v>0</v>
      </c>
      <c r="BQ120" s="160">
        <f t="shared" si="15"/>
        <v>0</v>
      </c>
      <c r="BR120" s="160">
        <f aca="true" t="shared" si="18" ref="BR120:BR127">IF(BR119&gt;=1,BR119-1+BQ120,BR119+BQ120)</f>
        <v>0</v>
      </c>
      <c r="BS120" s="159"/>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row>
    <row r="121" spans="2:107" s="102" customFormat="1" ht="15" customHeight="1">
      <c r="B121" s="100"/>
      <c r="C121" s="454"/>
      <c r="D121" s="454"/>
      <c r="E121" s="454"/>
      <c r="F121" s="454"/>
      <c r="G121" s="454"/>
      <c r="H121" s="454"/>
      <c r="I121" s="454"/>
      <c r="J121" s="454"/>
      <c r="K121" s="454"/>
      <c r="L121" s="454"/>
      <c r="M121" s="454"/>
      <c r="N121" s="454"/>
      <c r="O121" s="454"/>
      <c r="P121" s="454"/>
      <c r="Q121" s="454"/>
      <c r="R121" s="454"/>
      <c r="S121" s="454"/>
      <c r="T121" s="454"/>
      <c r="U121" s="224"/>
      <c r="V121" s="225"/>
      <c r="W121" s="225"/>
      <c r="X121" s="225"/>
      <c r="Y121" s="225"/>
      <c r="Z121" s="226"/>
      <c r="AA121" s="334">
        <f t="shared" si="7"/>
        <v>0</v>
      </c>
      <c r="AB121" s="334"/>
      <c r="AC121" s="334"/>
      <c r="AD121" s="334"/>
      <c r="AE121" s="334"/>
      <c r="AF121" s="334"/>
      <c r="AG121" s="337">
        <f t="shared" si="1"/>
        <v>0</v>
      </c>
      <c r="AH121" s="338"/>
      <c r="AI121" s="338"/>
      <c r="AJ121" s="338"/>
      <c r="AK121" s="338"/>
      <c r="AL121" s="339"/>
      <c r="AM121" s="310">
        <f t="shared" si="8"/>
        <v>0</v>
      </c>
      <c r="AN121" s="310"/>
      <c r="AO121" s="310"/>
      <c r="AP121" s="310"/>
      <c r="AQ121" s="337">
        <f t="shared" si="2"/>
        <v>0</v>
      </c>
      <c r="AR121" s="338"/>
      <c r="AS121" s="338"/>
      <c r="AT121" s="339"/>
      <c r="AU121" s="310">
        <f t="shared" si="9"/>
        <v>0</v>
      </c>
      <c r="AV121" s="310"/>
      <c r="AW121" s="310"/>
      <c r="AX121" s="310"/>
      <c r="AY121" s="337">
        <f t="shared" si="3"/>
        <v>0</v>
      </c>
      <c r="AZ121" s="338"/>
      <c r="BA121" s="338"/>
      <c r="BB121" s="339"/>
      <c r="BC121" s="101"/>
      <c r="BE121" s="165">
        <f t="shared" si="4"/>
        <v>0</v>
      </c>
      <c r="BF121" s="161">
        <f t="shared" si="5"/>
        <v>0</v>
      </c>
      <c r="BG121" s="160">
        <f t="shared" si="6"/>
        <v>0</v>
      </c>
      <c r="BH121" s="160">
        <f t="shared" si="16"/>
        <v>0</v>
      </c>
      <c r="BI121" s="159"/>
      <c r="BJ121" s="160">
        <f t="shared" si="10"/>
        <v>0</v>
      </c>
      <c r="BK121" s="161">
        <f t="shared" si="11"/>
        <v>0</v>
      </c>
      <c r="BL121" s="160">
        <f t="shared" si="12"/>
        <v>0</v>
      </c>
      <c r="BM121" s="160">
        <f t="shared" si="17"/>
        <v>0</v>
      </c>
      <c r="BN121" s="159"/>
      <c r="BO121" s="160">
        <f t="shared" si="13"/>
        <v>0</v>
      </c>
      <c r="BP121" s="161">
        <f t="shared" si="14"/>
        <v>0</v>
      </c>
      <c r="BQ121" s="160">
        <f t="shared" si="15"/>
        <v>0</v>
      </c>
      <c r="BR121" s="160">
        <f t="shared" si="18"/>
        <v>0</v>
      </c>
      <c r="BS121" s="159"/>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row>
    <row r="122" spans="2:107" s="102" customFormat="1" ht="15" customHeight="1">
      <c r="B122" s="100"/>
      <c r="C122" s="454"/>
      <c r="D122" s="454"/>
      <c r="E122" s="454"/>
      <c r="F122" s="454"/>
      <c r="G122" s="454"/>
      <c r="H122" s="454"/>
      <c r="I122" s="454"/>
      <c r="J122" s="454"/>
      <c r="K122" s="454"/>
      <c r="L122" s="454"/>
      <c r="M122" s="454"/>
      <c r="N122" s="454"/>
      <c r="O122" s="454"/>
      <c r="P122" s="454"/>
      <c r="Q122" s="454"/>
      <c r="R122" s="454"/>
      <c r="S122" s="454"/>
      <c r="T122" s="454"/>
      <c r="U122" s="224"/>
      <c r="V122" s="225"/>
      <c r="W122" s="225"/>
      <c r="X122" s="225"/>
      <c r="Y122" s="225"/>
      <c r="Z122" s="226"/>
      <c r="AA122" s="334">
        <f t="shared" si="7"/>
        <v>0</v>
      </c>
      <c r="AB122" s="334"/>
      <c r="AC122" s="334"/>
      <c r="AD122" s="334"/>
      <c r="AE122" s="334"/>
      <c r="AF122" s="334"/>
      <c r="AG122" s="337">
        <f t="shared" si="1"/>
        <v>0</v>
      </c>
      <c r="AH122" s="338"/>
      <c r="AI122" s="338"/>
      <c r="AJ122" s="338"/>
      <c r="AK122" s="338"/>
      <c r="AL122" s="339"/>
      <c r="AM122" s="310">
        <f t="shared" si="8"/>
        <v>0</v>
      </c>
      <c r="AN122" s="310"/>
      <c r="AO122" s="310"/>
      <c r="AP122" s="310"/>
      <c r="AQ122" s="337">
        <f t="shared" si="2"/>
        <v>0</v>
      </c>
      <c r="AR122" s="338"/>
      <c r="AS122" s="338"/>
      <c r="AT122" s="339"/>
      <c r="AU122" s="310">
        <f t="shared" si="9"/>
        <v>0</v>
      </c>
      <c r="AV122" s="310"/>
      <c r="AW122" s="310"/>
      <c r="AX122" s="310"/>
      <c r="AY122" s="337">
        <f t="shared" si="3"/>
        <v>0</v>
      </c>
      <c r="AZ122" s="338"/>
      <c r="BA122" s="338"/>
      <c r="BB122" s="339"/>
      <c r="BC122" s="101"/>
      <c r="BE122" s="165">
        <f t="shared" si="4"/>
        <v>0</v>
      </c>
      <c r="BF122" s="161">
        <f t="shared" si="5"/>
        <v>0</v>
      </c>
      <c r="BG122" s="160">
        <f t="shared" si="6"/>
        <v>0</v>
      </c>
      <c r="BH122" s="160">
        <f t="shared" si="16"/>
        <v>0</v>
      </c>
      <c r="BI122" s="159"/>
      <c r="BJ122" s="160">
        <f t="shared" si="10"/>
        <v>0</v>
      </c>
      <c r="BK122" s="161">
        <f t="shared" si="11"/>
        <v>0</v>
      </c>
      <c r="BL122" s="160">
        <f t="shared" si="12"/>
        <v>0</v>
      </c>
      <c r="BM122" s="160">
        <f t="shared" si="17"/>
        <v>0</v>
      </c>
      <c r="BN122" s="159"/>
      <c r="BO122" s="160">
        <f t="shared" si="13"/>
        <v>0</v>
      </c>
      <c r="BP122" s="161">
        <f t="shared" si="14"/>
        <v>0</v>
      </c>
      <c r="BQ122" s="160">
        <f t="shared" si="15"/>
        <v>0</v>
      </c>
      <c r="BR122" s="160">
        <f t="shared" si="18"/>
        <v>0</v>
      </c>
      <c r="BS122" s="159"/>
      <c r="BT122" s="168"/>
      <c r="BU122" s="168"/>
      <c r="BV122" s="168"/>
      <c r="BW122" s="168"/>
      <c r="BX122" s="168"/>
      <c r="BY122" s="168"/>
      <c r="BZ122" s="168"/>
      <c r="CA122" s="168"/>
      <c r="CB122" s="168"/>
      <c r="CC122" s="168"/>
      <c r="CD122" s="168"/>
      <c r="CE122" s="168"/>
      <c r="CF122" s="168"/>
      <c r="CG122" s="168"/>
      <c r="CH122" s="168"/>
      <c r="CI122" s="168"/>
      <c r="CJ122" s="168"/>
      <c r="CK122" s="168"/>
      <c r="CL122" s="168"/>
      <c r="CM122" s="168"/>
      <c r="CN122" s="168"/>
      <c r="CO122" s="168"/>
      <c r="CP122" s="168"/>
      <c r="CQ122" s="168"/>
      <c r="CR122" s="168"/>
      <c r="CS122" s="168"/>
      <c r="CT122" s="168"/>
      <c r="CU122" s="168"/>
      <c r="CV122" s="168"/>
      <c r="CW122" s="168"/>
      <c r="CX122" s="168"/>
      <c r="CY122" s="168"/>
      <c r="CZ122" s="168"/>
      <c r="DA122" s="168"/>
      <c r="DB122" s="168"/>
      <c r="DC122" s="168"/>
    </row>
    <row r="123" spans="2:107" s="102" customFormat="1" ht="15" customHeight="1">
      <c r="B123" s="100"/>
      <c r="C123" s="454"/>
      <c r="D123" s="454"/>
      <c r="E123" s="454"/>
      <c r="F123" s="454"/>
      <c r="G123" s="454"/>
      <c r="H123" s="454"/>
      <c r="I123" s="454"/>
      <c r="J123" s="454"/>
      <c r="K123" s="454"/>
      <c r="L123" s="454"/>
      <c r="M123" s="454"/>
      <c r="N123" s="454"/>
      <c r="O123" s="454"/>
      <c r="P123" s="454"/>
      <c r="Q123" s="454"/>
      <c r="R123" s="454"/>
      <c r="S123" s="454"/>
      <c r="T123" s="454"/>
      <c r="U123" s="224"/>
      <c r="V123" s="225"/>
      <c r="W123" s="225"/>
      <c r="X123" s="225"/>
      <c r="Y123" s="225"/>
      <c r="Z123" s="226"/>
      <c r="AA123" s="334">
        <f t="shared" si="7"/>
        <v>0</v>
      </c>
      <c r="AB123" s="334"/>
      <c r="AC123" s="334"/>
      <c r="AD123" s="334"/>
      <c r="AE123" s="334"/>
      <c r="AF123" s="334"/>
      <c r="AG123" s="337">
        <f t="shared" si="1"/>
        <v>0</v>
      </c>
      <c r="AH123" s="338"/>
      <c r="AI123" s="338"/>
      <c r="AJ123" s="338"/>
      <c r="AK123" s="338"/>
      <c r="AL123" s="339"/>
      <c r="AM123" s="310">
        <f t="shared" si="8"/>
        <v>0</v>
      </c>
      <c r="AN123" s="310"/>
      <c r="AO123" s="310"/>
      <c r="AP123" s="310"/>
      <c r="AQ123" s="337">
        <f t="shared" si="2"/>
        <v>0</v>
      </c>
      <c r="AR123" s="338"/>
      <c r="AS123" s="338"/>
      <c r="AT123" s="339"/>
      <c r="AU123" s="310">
        <f t="shared" si="9"/>
        <v>0</v>
      </c>
      <c r="AV123" s="310"/>
      <c r="AW123" s="310"/>
      <c r="AX123" s="310"/>
      <c r="AY123" s="337">
        <f t="shared" si="3"/>
        <v>0</v>
      </c>
      <c r="AZ123" s="338"/>
      <c r="BA123" s="338"/>
      <c r="BB123" s="339"/>
      <c r="BC123" s="101"/>
      <c r="BE123" s="165">
        <f t="shared" si="4"/>
        <v>0</v>
      </c>
      <c r="BF123" s="161">
        <f t="shared" si="5"/>
        <v>0</v>
      </c>
      <c r="BG123" s="160">
        <f t="shared" si="6"/>
        <v>0</v>
      </c>
      <c r="BH123" s="160">
        <f t="shared" si="16"/>
        <v>0</v>
      </c>
      <c r="BI123" s="159"/>
      <c r="BJ123" s="160">
        <f t="shared" si="10"/>
        <v>0</v>
      </c>
      <c r="BK123" s="161">
        <f t="shared" si="11"/>
        <v>0</v>
      </c>
      <c r="BL123" s="160">
        <f t="shared" si="12"/>
        <v>0</v>
      </c>
      <c r="BM123" s="160">
        <f t="shared" si="17"/>
        <v>0</v>
      </c>
      <c r="BN123" s="159"/>
      <c r="BO123" s="160">
        <f t="shared" si="13"/>
        <v>0</v>
      </c>
      <c r="BP123" s="161">
        <f t="shared" si="14"/>
        <v>0</v>
      </c>
      <c r="BQ123" s="160">
        <f t="shared" si="15"/>
        <v>0</v>
      </c>
      <c r="BR123" s="160">
        <f t="shared" si="18"/>
        <v>0</v>
      </c>
      <c r="BS123" s="159"/>
      <c r="BT123" s="168"/>
      <c r="BU123" s="168"/>
      <c r="BV123" s="168"/>
      <c r="BW123" s="168"/>
      <c r="BX123" s="168"/>
      <c r="BY123" s="168"/>
      <c r="BZ123" s="168"/>
      <c r="CA123" s="168"/>
      <c r="CB123" s="168"/>
      <c r="CC123" s="168"/>
      <c r="CD123" s="168"/>
      <c r="CE123" s="168"/>
      <c r="CF123" s="168"/>
      <c r="CG123" s="168"/>
      <c r="CH123" s="168"/>
      <c r="CI123" s="168"/>
      <c r="CJ123" s="168"/>
      <c r="CK123" s="168"/>
      <c r="CL123" s="168"/>
      <c r="CM123" s="168"/>
      <c r="CN123" s="168"/>
      <c r="CO123" s="168"/>
      <c r="CP123" s="168"/>
      <c r="CQ123" s="168"/>
      <c r="CR123" s="168"/>
      <c r="CS123" s="168"/>
      <c r="CT123" s="168"/>
      <c r="CU123" s="168"/>
      <c r="CV123" s="168"/>
      <c r="CW123" s="168"/>
      <c r="CX123" s="168"/>
      <c r="CY123" s="168"/>
      <c r="CZ123" s="168"/>
      <c r="DA123" s="168"/>
      <c r="DB123" s="168"/>
      <c r="DC123" s="168"/>
    </row>
    <row r="124" spans="2:107" s="102" customFormat="1" ht="15" customHeight="1">
      <c r="B124" s="100"/>
      <c r="C124" s="454"/>
      <c r="D124" s="454"/>
      <c r="E124" s="454"/>
      <c r="F124" s="454"/>
      <c r="G124" s="454"/>
      <c r="H124" s="454"/>
      <c r="I124" s="454"/>
      <c r="J124" s="454"/>
      <c r="K124" s="454"/>
      <c r="L124" s="454"/>
      <c r="M124" s="454"/>
      <c r="N124" s="454"/>
      <c r="O124" s="454"/>
      <c r="P124" s="454"/>
      <c r="Q124" s="454"/>
      <c r="R124" s="454"/>
      <c r="S124" s="454"/>
      <c r="T124" s="454"/>
      <c r="U124" s="224"/>
      <c r="V124" s="225"/>
      <c r="W124" s="225"/>
      <c r="X124" s="225"/>
      <c r="Y124" s="225"/>
      <c r="Z124" s="226"/>
      <c r="AA124" s="334">
        <f t="shared" si="7"/>
        <v>0</v>
      </c>
      <c r="AB124" s="334"/>
      <c r="AC124" s="334"/>
      <c r="AD124" s="334"/>
      <c r="AE124" s="334"/>
      <c r="AF124" s="334"/>
      <c r="AG124" s="337">
        <f t="shared" si="1"/>
        <v>0</v>
      </c>
      <c r="AH124" s="338"/>
      <c r="AI124" s="338"/>
      <c r="AJ124" s="338"/>
      <c r="AK124" s="338"/>
      <c r="AL124" s="339"/>
      <c r="AM124" s="310">
        <f t="shared" si="8"/>
        <v>0</v>
      </c>
      <c r="AN124" s="310"/>
      <c r="AO124" s="310"/>
      <c r="AP124" s="310"/>
      <c r="AQ124" s="337">
        <f t="shared" si="2"/>
        <v>0</v>
      </c>
      <c r="AR124" s="338"/>
      <c r="AS124" s="338"/>
      <c r="AT124" s="339"/>
      <c r="AU124" s="310">
        <f t="shared" si="9"/>
        <v>0</v>
      </c>
      <c r="AV124" s="310"/>
      <c r="AW124" s="310"/>
      <c r="AX124" s="310"/>
      <c r="AY124" s="337">
        <f t="shared" si="3"/>
        <v>0</v>
      </c>
      <c r="AZ124" s="338"/>
      <c r="BA124" s="338"/>
      <c r="BB124" s="339"/>
      <c r="BC124" s="101"/>
      <c r="BE124" s="165">
        <f t="shared" si="4"/>
        <v>0</v>
      </c>
      <c r="BF124" s="161">
        <f t="shared" si="5"/>
        <v>0</v>
      </c>
      <c r="BG124" s="160">
        <f t="shared" si="6"/>
        <v>0</v>
      </c>
      <c r="BH124" s="160">
        <f t="shared" si="16"/>
        <v>0</v>
      </c>
      <c r="BI124" s="159"/>
      <c r="BJ124" s="160">
        <f t="shared" si="10"/>
        <v>0</v>
      </c>
      <c r="BK124" s="161">
        <f t="shared" si="11"/>
        <v>0</v>
      </c>
      <c r="BL124" s="160">
        <f t="shared" si="12"/>
        <v>0</v>
      </c>
      <c r="BM124" s="160">
        <f t="shared" si="17"/>
        <v>0</v>
      </c>
      <c r="BN124" s="159"/>
      <c r="BO124" s="160">
        <f t="shared" si="13"/>
        <v>0</v>
      </c>
      <c r="BP124" s="161">
        <f t="shared" si="14"/>
        <v>0</v>
      </c>
      <c r="BQ124" s="160">
        <f t="shared" si="15"/>
        <v>0</v>
      </c>
      <c r="BR124" s="160">
        <f t="shared" si="18"/>
        <v>0</v>
      </c>
      <c r="BS124" s="159"/>
      <c r="BT124" s="168"/>
      <c r="BU124" s="168"/>
      <c r="BV124" s="168"/>
      <c r="BW124" s="168"/>
      <c r="BX124" s="168"/>
      <c r="BY124" s="168"/>
      <c r="BZ124" s="168"/>
      <c r="CA124" s="168"/>
      <c r="CB124" s="168"/>
      <c r="CC124" s="168"/>
      <c r="CD124" s="168"/>
      <c r="CE124" s="168"/>
      <c r="CF124" s="168"/>
      <c r="CG124" s="168"/>
      <c r="CH124" s="168"/>
      <c r="CI124" s="168"/>
      <c r="CJ124" s="168"/>
      <c r="CK124" s="168"/>
      <c r="CL124" s="168"/>
      <c r="CM124" s="168"/>
      <c r="CN124" s="168"/>
      <c r="CO124" s="168"/>
      <c r="CP124" s="168"/>
      <c r="CQ124" s="168"/>
      <c r="CR124" s="168"/>
      <c r="CS124" s="168"/>
      <c r="CT124" s="168"/>
      <c r="CU124" s="168"/>
      <c r="CV124" s="168"/>
      <c r="CW124" s="168"/>
      <c r="CX124" s="168"/>
      <c r="CY124" s="168"/>
      <c r="CZ124" s="168"/>
      <c r="DA124" s="168"/>
      <c r="DB124" s="168"/>
      <c r="DC124" s="168"/>
    </row>
    <row r="125" spans="2:107" s="102" customFormat="1" ht="15" customHeight="1">
      <c r="B125" s="100"/>
      <c r="C125" s="454"/>
      <c r="D125" s="454"/>
      <c r="E125" s="454"/>
      <c r="F125" s="454"/>
      <c r="G125" s="454"/>
      <c r="H125" s="454"/>
      <c r="I125" s="454"/>
      <c r="J125" s="454"/>
      <c r="K125" s="454"/>
      <c r="L125" s="454"/>
      <c r="M125" s="454"/>
      <c r="N125" s="454"/>
      <c r="O125" s="454"/>
      <c r="P125" s="454"/>
      <c r="Q125" s="454"/>
      <c r="R125" s="454"/>
      <c r="S125" s="454"/>
      <c r="T125" s="454"/>
      <c r="U125" s="224"/>
      <c r="V125" s="225"/>
      <c r="W125" s="225"/>
      <c r="X125" s="225"/>
      <c r="Y125" s="225"/>
      <c r="Z125" s="226"/>
      <c r="AA125" s="334">
        <f t="shared" si="7"/>
        <v>0</v>
      </c>
      <c r="AB125" s="334"/>
      <c r="AC125" s="334"/>
      <c r="AD125" s="334"/>
      <c r="AE125" s="334"/>
      <c r="AF125" s="334"/>
      <c r="AG125" s="337">
        <f t="shared" si="1"/>
        <v>0</v>
      </c>
      <c r="AH125" s="338"/>
      <c r="AI125" s="338"/>
      <c r="AJ125" s="338"/>
      <c r="AK125" s="338"/>
      <c r="AL125" s="339"/>
      <c r="AM125" s="310">
        <f t="shared" si="8"/>
        <v>0</v>
      </c>
      <c r="AN125" s="310"/>
      <c r="AO125" s="310"/>
      <c r="AP125" s="310"/>
      <c r="AQ125" s="337">
        <f t="shared" si="2"/>
        <v>0</v>
      </c>
      <c r="AR125" s="338"/>
      <c r="AS125" s="338"/>
      <c r="AT125" s="339"/>
      <c r="AU125" s="310">
        <f t="shared" si="9"/>
        <v>0</v>
      </c>
      <c r="AV125" s="310"/>
      <c r="AW125" s="310"/>
      <c r="AX125" s="310"/>
      <c r="AY125" s="337">
        <f t="shared" si="3"/>
        <v>0</v>
      </c>
      <c r="AZ125" s="338"/>
      <c r="BA125" s="338"/>
      <c r="BB125" s="339"/>
      <c r="BC125" s="101"/>
      <c r="BE125" s="165">
        <f t="shared" si="4"/>
        <v>0</v>
      </c>
      <c r="BF125" s="161">
        <f t="shared" si="5"/>
        <v>0</v>
      </c>
      <c r="BG125" s="160">
        <f t="shared" si="6"/>
        <v>0</v>
      </c>
      <c r="BH125" s="160">
        <f t="shared" si="16"/>
        <v>0</v>
      </c>
      <c r="BI125" s="159"/>
      <c r="BJ125" s="160">
        <f t="shared" si="10"/>
        <v>0</v>
      </c>
      <c r="BK125" s="161">
        <f t="shared" si="11"/>
        <v>0</v>
      </c>
      <c r="BL125" s="160">
        <f t="shared" si="12"/>
        <v>0</v>
      </c>
      <c r="BM125" s="160">
        <f t="shared" si="17"/>
        <v>0</v>
      </c>
      <c r="BN125" s="159"/>
      <c r="BO125" s="160">
        <f t="shared" si="13"/>
        <v>0</v>
      </c>
      <c r="BP125" s="161">
        <f t="shared" si="14"/>
        <v>0</v>
      </c>
      <c r="BQ125" s="160">
        <f t="shared" si="15"/>
        <v>0</v>
      </c>
      <c r="BR125" s="160">
        <f t="shared" si="18"/>
        <v>0</v>
      </c>
      <c r="BS125" s="159"/>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c r="CW125" s="168"/>
      <c r="CX125" s="168"/>
      <c r="CY125" s="168"/>
      <c r="CZ125" s="168"/>
      <c r="DA125" s="168"/>
      <c r="DB125" s="168"/>
      <c r="DC125" s="168"/>
    </row>
    <row r="126" spans="2:107" s="102" customFormat="1" ht="15" customHeight="1">
      <c r="B126" s="100"/>
      <c r="C126" s="454"/>
      <c r="D126" s="454"/>
      <c r="E126" s="454"/>
      <c r="F126" s="454"/>
      <c r="G126" s="454"/>
      <c r="H126" s="454"/>
      <c r="I126" s="454"/>
      <c r="J126" s="454"/>
      <c r="K126" s="454"/>
      <c r="L126" s="454"/>
      <c r="M126" s="454"/>
      <c r="N126" s="454"/>
      <c r="O126" s="454"/>
      <c r="P126" s="454"/>
      <c r="Q126" s="454"/>
      <c r="R126" s="454"/>
      <c r="S126" s="454"/>
      <c r="T126" s="454"/>
      <c r="U126" s="224"/>
      <c r="V126" s="225"/>
      <c r="W126" s="225"/>
      <c r="X126" s="225"/>
      <c r="Y126" s="225"/>
      <c r="Z126" s="226"/>
      <c r="AA126" s="334">
        <f t="shared" si="7"/>
        <v>0</v>
      </c>
      <c r="AB126" s="334"/>
      <c r="AC126" s="334"/>
      <c r="AD126" s="334"/>
      <c r="AE126" s="334"/>
      <c r="AF126" s="334"/>
      <c r="AG126" s="337">
        <f t="shared" si="1"/>
        <v>0</v>
      </c>
      <c r="AH126" s="338"/>
      <c r="AI126" s="338"/>
      <c r="AJ126" s="338"/>
      <c r="AK126" s="338"/>
      <c r="AL126" s="339"/>
      <c r="AM126" s="310">
        <f t="shared" si="8"/>
        <v>0</v>
      </c>
      <c r="AN126" s="310"/>
      <c r="AO126" s="310"/>
      <c r="AP126" s="310"/>
      <c r="AQ126" s="337">
        <f t="shared" si="2"/>
        <v>0</v>
      </c>
      <c r="AR126" s="338"/>
      <c r="AS126" s="338"/>
      <c r="AT126" s="339"/>
      <c r="AU126" s="310">
        <f t="shared" si="9"/>
        <v>0</v>
      </c>
      <c r="AV126" s="310"/>
      <c r="AW126" s="310"/>
      <c r="AX126" s="310"/>
      <c r="AY126" s="337">
        <f t="shared" si="3"/>
        <v>0</v>
      </c>
      <c r="AZ126" s="338"/>
      <c r="BA126" s="338"/>
      <c r="BB126" s="339"/>
      <c r="BC126" s="101"/>
      <c r="BE126" s="165">
        <f t="shared" si="4"/>
        <v>0</v>
      </c>
      <c r="BF126" s="161">
        <f t="shared" si="5"/>
        <v>0</v>
      </c>
      <c r="BG126" s="160">
        <f t="shared" si="6"/>
        <v>0</v>
      </c>
      <c r="BH126" s="160">
        <f t="shared" si="16"/>
        <v>0</v>
      </c>
      <c r="BI126" s="159"/>
      <c r="BJ126" s="160">
        <f t="shared" si="10"/>
        <v>0</v>
      </c>
      <c r="BK126" s="161">
        <f t="shared" si="11"/>
        <v>0</v>
      </c>
      <c r="BL126" s="160">
        <f t="shared" si="12"/>
        <v>0</v>
      </c>
      <c r="BM126" s="160">
        <f t="shared" si="17"/>
        <v>0</v>
      </c>
      <c r="BN126" s="159"/>
      <c r="BO126" s="160">
        <f t="shared" si="13"/>
        <v>0</v>
      </c>
      <c r="BP126" s="161">
        <f t="shared" si="14"/>
        <v>0</v>
      </c>
      <c r="BQ126" s="160">
        <f t="shared" si="15"/>
        <v>0</v>
      </c>
      <c r="BR126" s="160">
        <f t="shared" si="18"/>
        <v>0</v>
      </c>
      <c r="BS126" s="159"/>
      <c r="BT126" s="168"/>
      <c r="BU126" s="168"/>
      <c r="BV126" s="168"/>
      <c r="BW126" s="168"/>
      <c r="BX126" s="168"/>
      <c r="BY126" s="168"/>
      <c r="BZ126" s="168"/>
      <c r="CA126" s="168"/>
      <c r="CB126" s="168"/>
      <c r="CC126" s="168"/>
      <c r="CD126" s="168"/>
      <c r="CE126" s="168"/>
      <c r="CF126" s="168"/>
      <c r="CG126" s="168"/>
      <c r="CH126" s="168"/>
      <c r="CI126" s="168"/>
      <c r="CJ126" s="168"/>
      <c r="CK126" s="168"/>
      <c r="CL126" s="168"/>
      <c r="CM126" s="168"/>
      <c r="CN126" s="168"/>
      <c r="CO126" s="168"/>
      <c r="CP126" s="168"/>
      <c r="CQ126" s="168"/>
      <c r="CR126" s="168"/>
      <c r="CS126" s="168"/>
      <c r="CT126" s="168"/>
      <c r="CU126" s="168"/>
      <c r="CV126" s="168"/>
      <c r="CW126" s="168"/>
      <c r="CX126" s="168"/>
      <c r="CY126" s="168"/>
      <c r="CZ126" s="168"/>
      <c r="DA126" s="168"/>
      <c r="DB126" s="168"/>
      <c r="DC126" s="168"/>
    </row>
    <row r="127" spans="2:107" s="102" customFormat="1" ht="15" customHeight="1">
      <c r="B127" s="100"/>
      <c r="C127" s="478"/>
      <c r="D127" s="478"/>
      <c r="E127" s="478"/>
      <c r="F127" s="478"/>
      <c r="G127" s="478"/>
      <c r="H127" s="478"/>
      <c r="I127" s="478"/>
      <c r="J127" s="478"/>
      <c r="K127" s="478"/>
      <c r="L127" s="478"/>
      <c r="M127" s="478"/>
      <c r="N127" s="478"/>
      <c r="O127" s="478"/>
      <c r="P127" s="478"/>
      <c r="Q127" s="478"/>
      <c r="R127" s="478"/>
      <c r="S127" s="478"/>
      <c r="T127" s="478"/>
      <c r="U127" s="480"/>
      <c r="V127" s="481"/>
      <c r="W127" s="481"/>
      <c r="X127" s="481"/>
      <c r="Y127" s="481"/>
      <c r="Z127" s="482"/>
      <c r="AA127" s="479">
        <f t="shared" si="7"/>
        <v>0</v>
      </c>
      <c r="AB127" s="479"/>
      <c r="AC127" s="479"/>
      <c r="AD127" s="479"/>
      <c r="AE127" s="479"/>
      <c r="AF127" s="479"/>
      <c r="AG127" s="340">
        <f t="shared" si="1"/>
        <v>0</v>
      </c>
      <c r="AH127" s="341"/>
      <c r="AI127" s="341"/>
      <c r="AJ127" s="341"/>
      <c r="AK127" s="341"/>
      <c r="AL127" s="342"/>
      <c r="AM127" s="304">
        <f t="shared" si="8"/>
        <v>0</v>
      </c>
      <c r="AN127" s="304"/>
      <c r="AO127" s="304"/>
      <c r="AP127" s="304"/>
      <c r="AQ127" s="340">
        <f t="shared" si="2"/>
        <v>0</v>
      </c>
      <c r="AR127" s="341"/>
      <c r="AS127" s="341"/>
      <c r="AT127" s="342"/>
      <c r="AU127" s="304">
        <f t="shared" si="9"/>
        <v>0</v>
      </c>
      <c r="AV127" s="304"/>
      <c r="AW127" s="304"/>
      <c r="AX127" s="304"/>
      <c r="AY127" s="340">
        <f t="shared" si="3"/>
        <v>0</v>
      </c>
      <c r="AZ127" s="341"/>
      <c r="BA127" s="341"/>
      <c r="BB127" s="342"/>
      <c r="BC127" s="101"/>
      <c r="BE127" s="165">
        <f t="shared" si="4"/>
        <v>0</v>
      </c>
      <c r="BF127" s="161">
        <f t="shared" si="5"/>
        <v>0</v>
      </c>
      <c r="BG127" s="160">
        <f t="shared" si="6"/>
        <v>0</v>
      </c>
      <c r="BH127" s="160">
        <f t="shared" si="16"/>
        <v>0</v>
      </c>
      <c r="BI127" s="159"/>
      <c r="BJ127" s="160">
        <f t="shared" si="10"/>
        <v>0</v>
      </c>
      <c r="BK127" s="161">
        <f t="shared" si="11"/>
        <v>0</v>
      </c>
      <c r="BL127" s="160">
        <f t="shared" si="12"/>
        <v>0</v>
      </c>
      <c r="BM127" s="160">
        <f t="shared" si="17"/>
        <v>0</v>
      </c>
      <c r="BN127" s="159"/>
      <c r="BO127" s="160">
        <f t="shared" si="13"/>
        <v>0</v>
      </c>
      <c r="BP127" s="161">
        <f t="shared" si="14"/>
        <v>0</v>
      </c>
      <c r="BQ127" s="160">
        <f t="shared" si="15"/>
        <v>0</v>
      </c>
      <c r="BR127" s="160">
        <f t="shared" si="18"/>
        <v>0</v>
      </c>
      <c r="BS127" s="15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row>
    <row r="128" spans="2:71" ht="10.5" customHeight="1">
      <c r="B128" s="37"/>
      <c r="C128" s="60"/>
      <c r="D128" s="60"/>
      <c r="E128" s="60"/>
      <c r="F128" s="60"/>
      <c r="G128" s="8"/>
      <c r="H128" s="8"/>
      <c r="I128" s="8"/>
      <c r="J128" s="8"/>
      <c r="K128" s="8"/>
      <c r="L128" s="8"/>
      <c r="M128" s="8"/>
      <c r="N128" s="8"/>
      <c r="O128" s="8"/>
      <c r="P128" s="8"/>
      <c r="Q128" s="8"/>
      <c r="R128" s="8"/>
      <c r="S128" s="60"/>
      <c r="T128" s="60"/>
      <c r="U128" s="60"/>
      <c r="V128" s="60"/>
      <c r="W128" s="60"/>
      <c r="X128" s="60"/>
      <c r="Y128" s="60"/>
      <c r="Z128" s="60"/>
      <c r="AA128" s="60"/>
      <c r="AB128" s="60"/>
      <c r="AC128" s="63"/>
      <c r="AD128" s="63"/>
      <c r="AE128" s="60"/>
      <c r="AF128" s="60"/>
      <c r="AG128" s="60"/>
      <c r="AH128" s="60"/>
      <c r="AI128" s="60"/>
      <c r="AJ128" s="60"/>
      <c r="AK128" s="60"/>
      <c r="AL128" s="60"/>
      <c r="AM128" s="60"/>
      <c r="AN128" s="60"/>
      <c r="AO128" s="60"/>
      <c r="AP128" s="60"/>
      <c r="AQ128" s="64"/>
      <c r="AR128" s="64"/>
      <c r="AS128" s="64"/>
      <c r="AT128" s="64"/>
      <c r="AU128" s="64"/>
      <c r="AV128" s="64"/>
      <c r="AW128" s="64"/>
      <c r="AX128" s="64"/>
      <c r="AY128" s="64"/>
      <c r="AZ128" s="64"/>
      <c r="BA128" s="64"/>
      <c r="BB128" s="64"/>
      <c r="BC128" s="38"/>
      <c r="BE128" s="165"/>
      <c r="BF128" s="161"/>
      <c r="BG128" s="160"/>
      <c r="BH128" s="160"/>
      <c r="BI128" s="165">
        <f>BH127</f>
        <v>0</v>
      </c>
      <c r="BJ128" s="160"/>
      <c r="BK128" s="160"/>
      <c r="BL128" s="160"/>
      <c r="BM128" s="160"/>
      <c r="BN128" s="165">
        <f>BM127</f>
        <v>0</v>
      </c>
      <c r="BO128" s="160"/>
      <c r="BP128" s="160"/>
      <c r="BQ128" s="160"/>
      <c r="BR128" s="160"/>
      <c r="BS128" s="165">
        <f>BR127</f>
        <v>0</v>
      </c>
    </row>
    <row r="129" spans="2:71" ht="10.5" customHeight="1">
      <c r="B129" s="37"/>
      <c r="C129" s="60"/>
      <c r="D129" s="60"/>
      <c r="E129" s="60"/>
      <c r="F129" s="60"/>
      <c r="G129" s="8"/>
      <c r="H129" s="8"/>
      <c r="I129" s="8"/>
      <c r="J129" s="8"/>
      <c r="K129" s="8"/>
      <c r="L129" s="8"/>
      <c r="M129" s="8"/>
      <c r="N129" s="8"/>
      <c r="O129" s="8"/>
      <c r="P129" s="8"/>
      <c r="Q129" s="8"/>
      <c r="R129" s="8"/>
      <c r="S129" s="60"/>
      <c r="T129" s="60"/>
      <c r="U129" s="60"/>
      <c r="V129" s="60"/>
      <c r="W129" s="60"/>
      <c r="X129" s="60"/>
      <c r="Y129" s="60"/>
      <c r="Z129" s="60"/>
      <c r="AA129" s="60"/>
      <c r="AB129" s="60"/>
      <c r="AC129" s="63"/>
      <c r="AD129" s="63"/>
      <c r="AE129" s="60"/>
      <c r="AF129" s="60"/>
      <c r="AG129" s="60"/>
      <c r="AH129" s="60"/>
      <c r="AI129" s="60"/>
      <c r="AJ129" s="60"/>
      <c r="AK129" s="60"/>
      <c r="AL129" s="60"/>
      <c r="AM129" s="60"/>
      <c r="AN129" s="60"/>
      <c r="AO129" s="60"/>
      <c r="AP129" s="60"/>
      <c r="AQ129" s="64"/>
      <c r="AR129" s="64"/>
      <c r="AS129" s="64"/>
      <c r="AT129" s="64"/>
      <c r="AU129" s="64"/>
      <c r="AV129" s="64"/>
      <c r="AW129" s="64"/>
      <c r="AX129" s="64"/>
      <c r="AY129" s="64"/>
      <c r="AZ129" s="64"/>
      <c r="BA129" s="64"/>
      <c r="BB129" s="133" t="s">
        <v>372</v>
      </c>
      <c r="BC129" s="38"/>
      <c r="BE129" s="165">
        <f>SUM(BE118:BE127)</f>
        <v>0</v>
      </c>
      <c r="BF129" s="170">
        <f>SUM(BF118:BF127)</f>
        <v>0</v>
      </c>
      <c r="BG129" s="160"/>
      <c r="BH129" s="160"/>
      <c r="BI129" s="159"/>
      <c r="BJ129" s="160"/>
      <c r="BK129" s="161"/>
      <c r="BL129" s="160"/>
      <c r="BM129" s="160"/>
      <c r="BN129" s="159"/>
      <c r="BO129" s="160"/>
      <c r="BP129" s="161"/>
      <c r="BQ129" s="160"/>
      <c r="BR129" s="160"/>
      <c r="BS129" s="159"/>
    </row>
    <row r="130" spans="2:71" ht="10.5" customHeight="1">
      <c r="B130" s="37"/>
      <c r="C130" s="60"/>
      <c r="D130" s="60"/>
      <c r="E130" s="60"/>
      <c r="F130" s="60"/>
      <c r="G130" s="8"/>
      <c r="H130" s="8"/>
      <c r="I130" s="8"/>
      <c r="J130" s="8"/>
      <c r="K130" s="8"/>
      <c r="L130" s="8"/>
      <c r="M130" s="8"/>
      <c r="N130" s="8"/>
      <c r="O130" s="8"/>
      <c r="P130" s="8"/>
      <c r="Q130" s="8"/>
      <c r="R130" s="8"/>
      <c r="S130" s="60"/>
      <c r="T130" s="60"/>
      <c r="U130" s="60"/>
      <c r="V130" s="60"/>
      <c r="W130" s="60"/>
      <c r="X130" s="60"/>
      <c r="Y130" s="60"/>
      <c r="Z130" s="60"/>
      <c r="AA130" s="60"/>
      <c r="AB130" s="60"/>
      <c r="AC130" s="63"/>
      <c r="AD130" s="63"/>
      <c r="AE130" s="60"/>
      <c r="AF130" s="60"/>
      <c r="AG130" s="60"/>
      <c r="AH130" s="60"/>
      <c r="AI130" s="60"/>
      <c r="AJ130" s="60"/>
      <c r="AK130" s="60"/>
      <c r="AL130" s="60"/>
      <c r="AM130" s="60"/>
      <c r="AN130" s="60"/>
      <c r="AO130" s="60"/>
      <c r="AP130" s="60"/>
      <c r="AQ130" s="64"/>
      <c r="AR130" s="64"/>
      <c r="AS130" s="64"/>
      <c r="AT130" s="64"/>
      <c r="AU130" s="64"/>
      <c r="AV130" s="64"/>
      <c r="AW130" s="64"/>
      <c r="AX130" s="64"/>
      <c r="AY130" s="64"/>
      <c r="AZ130" s="64"/>
      <c r="BA130" s="64"/>
      <c r="BB130" s="133" t="s">
        <v>407</v>
      </c>
      <c r="BC130" s="38"/>
      <c r="BE130" s="165"/>
      <c r="BF130" s="170"/>
      <c r="BG130" s="160"/>
      <c r="BH130" s="160"/>
      <c r="BI130" s="159"/>
      <c r="BJ130" s="160"/>
      <c r="BK130" s="161"/>
      <c r="BL130" s="160"/>
      <c r="BM130" s="160"/>
      <c r="BN130" s="159"/>
      <c r="BO130" s="160"/>
      <c r="BP130" s="161"/>
      <c r="BQ130" s="160"/>
      <c r="BR130" s="160"/>
      <c r="BS130" s="159"/>
    </row>
    <row r="131" spans="2:71" ht="8.25" customHeight="1">
      <c r="B131" s="37"/>
      <c r="C131" s="94"/>
      <c r="D131" s="94"/>
      <c r="E131" s="94"/>
      <c r="F131" s="92"/>
      <c r="G131" s="92"/>
      <c r="H131" s="92"/>
      <c r="I131" s="68"/>
      <c r="J131" s="68"/>
      <c r="K131" s="68"/>
      <c r="L131" s="68"/>
      <c r="M131" s="68"/>
      <c r="N131" s="68"/>
      <c r="O131" s="68"/>
      <c r="P131" s="68"/>
      <c r="Q131" s="68"/>
      <c r="R131" s="87"/>
      <c r="S131" s="87"/>
      <c r="T131" s="88"/>
      <c r="U131" s="88"/>
      <c r="V131" s="88"/>
      <c r="W131" s="91"/>
      <c r="X131" s="91"/>
      <c r="Y131" s="91"/>
      <c r="Z131" s="91"/>
      <c r="AA131" s="91"/>
      <c r="AB131" s="91"/>
      <c r="AC131" s="91"/>
      <c r="AD131" s="91"/>
      <c r="AE131" s="91"/>
      <c r="AF131" s="90"/>
      <c r="AG131" s="90"/>
      <c r="AH131" s="90"/>
      <c r="AI131" s="90"/>
      <c r="AJ131" s="89"/>
      <c r="AK131" s="89"/>
      <c r="AL131" s="89"/>
      <c r="AM131" s="89"/>
      <c r="AN131" s="95"/>
      <c r="AO131" s="95"/>
      <c r="AP131" s="95"/>
      <c r="AQ131" s="95"/>
      <c r="AR131" s="95"/>
      <c r="AS131" s="95"/>
      <c r="AT131" s="95"/>
      <c r="AU131" s="95"/>
      <c r="AV131" s="95"/>
      <c r="AW131" s="90"/>
      <c r="AX131" s="90"/>
      <c r="AY131" s="90"/>
      <c r="AZ131" s="90"/>
      <c r="BA131" s="90"/>
      <c r="BB131" s="90"/>
      <c r="BC131" s="38"/>
      <c r="BH131" s="154"/>
      <c r="BI131" s="150"/>
      <c r="BN131" s="150"/>
      <c r="BO131" s="150"/>
      <c r="BP131" s="150"/>
      <c r="BQ131" s="150"/>
      <c r="BR131" s="150"/>
      <c r="BS131" s="150"/>
    </row>
    <row r="132" spans="2:55" ht="9.75" customHeight="1">
      <c r="B132" s="37"/>
      <c r="C132" s="343" t="s">
        <v>35</v>
      </c>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91"/>
      <c r="AA132" s="91"/>
      <c r="AB132" s="91"/>
      <c r="AC132" s="91"/>
      <c r="AD132" s="91"/>
      <c r="AE132" s="91"/>
      <c r="AF132" s="90"/>
      <c r="AG132" s="90"/>
      <c r="AH132" s="90"/>
      <c r="AI132" s="90"/>
      <c r="AJ132" s="89"/>
      <c r="AK132" s="89"/>
      <c r="AL132" s="89"/>
      <c r="AM132" s="89"/>
      <c r="AN132" s="95"/>
      <c r="AO132" s="95"/>
      <c r="AP132" s="95"/>
      <c r="AQ132" s="95"/>
      <c r="AR132" s="95"/>
      <c r="AS132" s="95"/>
      <c r="AT132" s="95"/>
      <c r="AU132" s="95"/>
      <c r="AV132" s="95"/>
      <c r="AW132" s="90"/>
      <c r="AX132" s="90"/>
      <c r="AY132" s="90"/>
      <c r="AZ132" s="90"/>
      <c r="BA132" s="90"/>
      <c r="BB132" s="90"/>
      <c r="BC132" s="38"/>
    </row>
    <row r="133" spans="2:55" ht="9.75" customHeight="1">
      <c r="B133" s="37"/>
      <c r="C133" s="119" t="s">
        <v>36</v>
      </c>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91"/>
      <c r="AA133" s="91"/>
      <c r="AB133" s="91"/>
      <c r="AC133" s="91"/>
      <c r="AD133" s="91"/>
      <c r="AE133" s="91"/>
      <c r="AF133" s="90"/>
      <c r="AG133" s="90"/>
      <c r="AH133" s="90"/>
      <c r="AI133" s="90"/>
      <c r="AJ133" s="89"/>
      <c r="AK133" s="89"/>
      <c r="AL133" s="89"/>
      <c r="AM133" s="89"/>
      <c r="AN133" s="95"/>
      <c r="AO133" s="95"/>
      <c r="AP133" s="95"/>
      <c r="AQ133" s="95"/>
      <c r="AR133" s="95"/>
      <c r="AS133" s="95"/>
      <c r="AT133" s="95"/>
      <c r="AU133" s="95"/>
      <c r="AV133" s="95"/>
      <c r="AW133" s="90"/>
      <c r="AX133" s="90"/>
      <c r="AY133" s="90"/>
      <c r="AZ133" s="90"/>
      <c r="BA133" s="90"/>
      <c r="BB133" s="90"/>
      <c r="BC133" s="38"/>
    </row>
    <row r="134" spans="2:55" ht="9.75" customHeight="1">
      <c r="B134" s="37"/>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91"/>
      <c r="AA134" s="91"/>
      <c r="AB134" s="91"/>
      <c r="AC134" s="91"/>
      <c r="AD134" s="91"/>
      <c r="AE134" s="91"/>
      <c r="AF134" s="90"/>
      <c r="AG134" s="90"/>
      <c r="AH134" s="90"/>
      <c r="AI134" s="90"/>
      <c r="AJ134" s="89"/>
      <c r="AK134" s="89"/>
      <c r="AL134" s="89"/>
      <c r="AM134" s="89"/>
      <c r="AN134" s="95"/>
      <c r="AO134" s="95"/>
      <c r="AP134" s="95"/>
      <c r="AQ134" s="95"/>
      <c r="AR134" s="95"/>
      <c r="AS134" s="95"/>
      <c r="AT134" s="95"/>
      <c r="AU134" s="95"/>
      <c r="AV134" s="95"/>
      <c r="AW134" s="90"/>
      <c r="AX134" s="90"/>
      <c r="AY134" s="90"/>
      <c r="AZ134" s="90"/>
      <c r="BA134" s="90"/>
      <c r="BB134" s="90"/>
      <c r="BC134" s="38"/>
    </row>
    <row r="135" spans="2:55" ht="9.75" customHeight="1">
      <c r="B135" s="37"/>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91"/>
      <c r="AA135" s="91"/>
      <c r="AB135" s="91"/>
      <c r="AC135" s="91"/>
      <c r="AD135" s="91"/>
      <c r="AE135" s="91"/>
      <c r="AF135" s="90"/>
      <c r="AG135" s="90"/>
      <c r="AH135" s="90"/>
      <c r="AI135" s="90"/>
      <c r="AJ135" s="89"/>
      <c r="AK135" s="89"/>
      <c r="AL135" s="89"/>
      <c r="AM135" s="89"/>
      <c r="AN135" s="95"/>
      <c r="AO135" s="95"/>
      <c r="AP135" s="95"/>
      <c r="AQ135" s="95"/>
      <c r="AR135" s="95"/>
      <c r="AS135" s="95"/>
      <c r="AT135" s="95"/>
      <c r="AU135" s="95"/>
      <c r="AV135" s="95"/>
      <c r="AW135" s="90"/>
      <c r="AX135" s="90"/>
      <c r="AY135" s="90"/>
      <c r="AZ135" s="90"/>
      <c r="BA135" s="90"/>
      <c r="BB135" s="90"/>
      <c r="BC135" s="38"/>
    </row>
    <row r="136" spans="2:55" ht="9.75" customHeight="1">
      <c r="B136" s="37"/>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91"/>
      <c r="AA136" s="91"/>
      <c r="AB136" s="91"/>
      <c r="AC136" s="91"/>
      <c r="AD136" s="91"/>
      <c r="AE136" s="91"/>
      <c r="AF136" s="90"/>
      <c r="AG136" s="90"/>
      <c r="AH136" s="90"/>
      <c r="AI136" s="90"/>
      <c r="AJ136" s="89"/>
      <c r="AK136" s="89"/>
      <c r="AL136" s="89"/>
      <c r="AM136" s="89"/>
      <c r="AN136" s="95"/>
      <c r="AO136" s="95"/>
      <c r="AP136" s="95"/>
      <c r="AQ136" s="95"/>
      <c r="AR136" s="95"/>
      <c r="AS136" s="95"/>
      <c r="AT136" s="95"/>
      <c r="AU136" s="95"/>
      <c r="AV136" s="95"/>
      <c r="AW136" s="90"/>
      <c r="AX136" s="90"/>
      <c r="AY136" s="90"/>
      <c r="AZ136" s="90"/>
      <c r="BA136" s="90"/>
      <c r="BB136" s="90"/>
      <c r="BC136" s="38"/>
    </row>
    <row r="137" spans="2:55" ht="12" customHeight="1">
      <c r="B137" s="37"/>
      <c r="C137" s="336" t="s">
        <v>303</v>
      </c>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c r="AX137" s="336"/>
      <c r="AY137" s="336"/>
      <c r="AZ137" s="336"/>
      <c r="BA137" s="336"/>
      <c r="BB137" s="336"/>
      <c r="BC137" s="38"/>
    </row>
    <row r="138" spans="2:55" ht="12" customHeight="1">
      <c r="B138" s="37"/>
      <c r="C138" s="336" t="s">
        <v>266</v>
      </c>
      <c r="D138" s="336"/>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c r="AX138" s="336"/>
      <c r="AY138" s="336"/>
      <c r="AZ138" s="336"/>
      <c r="BA138" s="336"/>
      <c r="BB138" s="336"/>
      <c r="BC138" s="38"/>
    </row>
    <row r="139" spans="2:55" ht="10.5" customHeight="1">
      <c r="B139" s="3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24" t="s">
        <v>376</v>
      </c>
      <c r="BC139" s="38"/>
    </row>
    <row r="140" spans="2:55" ht="3.75" customHeight="1">
      <c r="B140" s="37"/>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0"/>
      <c r="AA140" s="60"/>
      <c r="AB140" s="60"/>
      <c r="AC140" s="63"/>
      <c r="AD140" s="63"/>
      <c r="AE140" s="60"/>
      <c r="AF140" s="60"/>
      <c r="AG140" s="60"/>
      <c r="AH140" s="60"/>
      <c r="AI140" s="60"/>
      <c r="AJ140" s="60"/>
      <c r="AK140" s="60"/>
      <c r="AL140" s="60"/>
      <c r="AM140" s="60"/>
      <c r="AN140" s="60"/>
      <c r="AO140" s="60"/>
      <c r="AP140" s="60"/>
      <c r="AQ140" s="64"/>
      <c r="AR140" s="64"/>
      <c r="AS140" s="64"/>
      <c r="AT140" s="64"/>
      <c r="AU140" s="64"/>
      <c r="AV140" s="64"/>
      <c r="AW140" s="64"/>
      <c r="AX140" s="64"/>
      <c r="AY140" s="64"/>
      <c r="AZ140" s="64"/>
      <c r="BA140" s="64"/>
      <c r="BB140" s="64"/>
      <c r="BC140" s="38"/>
    </row>
    <row r="141" spans="2:55" ht="12.75" customHeight="1">
      <c r="B141" s="37"/>
      <c r="C141" s="335" t="s">
        <v>319</v>
      </c>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1" t="s">
        <v>227</v>
      </c>
      <c r="AF141" s="331"/>
      <c r="AG141" s="331" t="s">
        <v>320</v>
      </c>
      <c r="AH141" s="331"/>
      <c r="AI141" s="331"/>
      <c r="AJ141" s="331"/>
      <c r="AK141" s="335" t="s">
        <v>228</v>
      </c>
      <c r="AL141" s="335"/>
      <c r="AM141" s="335"/>
      <c r="AN141" s="335"/>
      <c r="AO141" s="335"/>
      <c r="AP141" s="335"/>
      <c r="AQ141" s="335"/>
      <c r="AR141" s="335"/>
      <c r="AS141" s="335"/>
      <c r="AT141" s="335" t="s">
        <v>229</v>
      </c>
      <c r="AU141" s="335"/>
      <c r="AV141" s="335"/>
      <c r="AW141" s="335"/>
      <c r="AX141" s="335"/>
      <c r="AY141" s="335"/>
      <c r="AZ141" s="335"/>
      <c r="BA141" s="335"/>
      <c r="BB141" s="335"/>
      <c r="BC141" s="38"/>
    </row>
    <row r="142" spans="2:55" ht="12.75" customHeight="1">
      <c r="B142" s="37"/>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c r="AD142" s="335"/>
      <c r="AE142" s="331"/>
      <c r="AF142" s="331"/>
      <c r="AG142" s="331"/>
      <c r="AH142" s="331"/>
      <c r="AI142" s="331"/>
      <c r="AJ142" s="331"/>
      <c r="AK142" s="335"/>
      <c r="AL142" s="335"/>
      <c r="AM142" s="335"/>
      <c r="AN142" s="335"/>
      <c r="AO142" s="335"/>
      <c r="AP142" s="335"/>
      <c r="AQ142" s="335"/>
      <c r="AR142" s="335"/>
      <c r="AS142" s="335"/>
      <c r="AT142" s="335"/>
      <c r="AU142" s="335"/>
      <c r="AV142" s="335"/>
      <c r="AW142" s="335"/>
      <c r="AX142" s="335"/>
      <c r="AY142" s="335"/>
      <c r="AZ142" s="335"/>
      <c r="BA142" s="335"/>
      <c r="BB142" s="335"/>
      <c r="BC142" s="38"/>
    </row>
    <row r="143" spans="2:83" ht="9.75" customHeight="1">
      <c r="B143" s="37"/>
      <c r="C143" s="464" t="s">
        <v>321</v>
      </c>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6"/>
      <c r="AE143" s="430" t="s">
        <v>322</v>
      </c>
      <c r="AF143" s="432"/>
      <c r="AG143" s="430" t="s">
        <v>323</v>
      </c>
      <c r="AH143" s="431"/>
      <c r="AI143" s="431"/>
      <c r="AJ143" s="432"/>
      <c r="AK143" s="430">
        <v>1</v>
      </c>
      <c r="AL143" s="431"/>
      <c r="AM143" s="431"/>
      <c r="AN143" s="431"/>
      <c r="AO143" s="431"/>
      <c r="AP143" s="431"/>
      <c r="AQ143" s="431"/>
      <c r="AR143" s="431"/>
      <c r="AS143" s="432"/>
      <c r="AT143" s="430">
        <v>2</v>
      </c>
      <c r="AU143" s="431"/>
      <c r="AV143" s="431"/>
      <c r="AW143" s="431"/>
      <c r="AX143" s="431"/>
      <c r="AY143" s="431"/>
      <c r="AZ143" s="431"/>
      <c r="BA143" s="431"/>
      <c r="BB143" s="432"/>
      <c r="BC143" s="38"/>
      <c r="BT143" s="114" t="s">
        <v>344</v>
      </c>
      <c r="BU143" s="114" t="s">
        <v>345</v>
      </c>
      <c r="BV143" s="114" t="s">
        <v>346</v>
      </c>
      <c r="BW143" s="114" t="s">
        <v>347</v>
      </c>
      <c r="BX143" s="114" t="s">
        <v>348</v>
      </c>
      <c r="BY143" s="114" t="s">
        <v>349</v>
      </c>
      <c r="BZ143" s="114" t="s">
        <v>350</v>
      </c>
      <c r="CA143" s="114" t="s">
        <v>351</v>
      </c>
      <c r="CB143" s="114" t="s">
        <v>352</v>
      </c>
      <c r="CC143" s="114" t="s">
        <v>353</v>
      </c>
      <c r="CD143" s="114" t="s">
        <v>354</v>
      </c>
      <c r="CE143" s="114" t="s">
        <v>355</v>
      </c>
    </row>
    <row r="144" spans="2:83" ht="20.25" customHeight="1">
      <c r="B144" s="37"/>
      <c r="C144" s="332" t="s">
        <v>332</v>
      </c>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587">
        <v>0</v>
      </c>
      <c r="AF144" s="587"/>
      <c r="AG144" s="588" t="s">
        <v>278</v>
      </c>
      <c r="AH144" s="588"/>
      <c r="AI144" s="588"/>
      <c r="AJ144" s="588"/>
      <c r="AK144" s="309">
        <f aca="true" t="shared" si="19" ref="AK144:AK156">IF($AA$24="январь",BT144,IF($AA$24="февраль",BU144,IF($AA$24="март",BV144,IF($AA$24="апрель",BW144,IF($AA$24="май",BX144,IF($AA$24="июнь",BY144,IF($AA$24="июль",BZ144,IF($AA$24="август",CA144))))))))+IF($AA$24="сентябрь",CB144,IF($AA$24="октябрь",CC144,IF($AA$24="ноябрь",CD144,IF($AA$24="декабрь",CE144))))</f>
        <v>0</v>
      </c>
      <c r="AL144" s="309"/>
      <c r="AM144" s="309"/>
      <c r="AN144" s="309"/>
      <c r="AO144" s="309"/>
      <c r="AP144" s="309"/>
      <c r="AQ144" s="309"/>
      <c r="AR144" s="309"/>
      <c r="AS144" s="309"/>
      <c r="AT144" s="309">
        <f aca="true" t="shared" si="20" ref="AT144:AT156">IF($AA$24="январь",BT144,IF($AA$24="февраль",(BT144+BU144),IF($AA$24="март",(BT144+BU144+BV144),IF($AA$24="апрель",(BT144+BU144+BV144+BW144),IF($AA$24="май",(BT144+BU144+BV144+BW144+BX144),IF($AA$24="июнь",(BT144+BU144+BV144+BW144+BX144+BY144),IF($AA$24="июль",(BT144+BU144+BV144+BW144+BX144+BY144+BZ144),IF($AA$24="август",(BT144+BU144+BV144+BW144+BX144+BY144+BZ144+CA144)))))))))+IF($AA$24="сентябрь",(BT144+BU144+BV144+BW144+BX144+BY144+BZ144+CA144+CB144),IF($AA$24="октябрь",(BT144+BU144+BV144+BW144+BX144+BY144+BZ144+CA144+CB144+CC144),IF($AA$24="ноябрь",(BT144+BU144+BV144+BW144+BX144+BY144+BZ144+CA144+CB144+CC144+CD144),IF($AA$24="декабрь",(BT144+BU144+BV144+BW144+BX144+BY144+BZ144+CA144+CB144+CC144+CD144+CE144)))))</f>
        <v>0</v>
      </c>
      <c r="AU144" s="309"/>
      <c r="AV144" s="309"/>
      <c r="AW144" s="309"/>
      <c r="AX144" s="309"/>
      <c r="AY144" s="309"/>
      <c r="AZ144" s="309"/>
      <c r="BA144" s="309"/>
      <c r="BB144" s="309"/>
      <c r="BC144" s="38"/>
      <c r="BT144" s="179"/>
      <c r="BU144" s="179"/>
      <c r="BV144" s="179"/>
      <c r="BW144" s="179"/>
      <c r="BX144" s="179"/>
      <c r="BY144" s="179"/>
      <c r="BZ144" s="179"/>
      <c r="CA144" s="179"/>
      <c r="CB144" s="179"/>
      <c r="CC144" s="179"/>
      <c r="CD144" s="179"/>
      <c r="CE144" s="179"/>
    </row>
    <row r="145" spans="2:83" ht="24" customHeight="1">
      <c r="B145" s="37"/>
      <c r="C145" s="591" t="s">
        <v>377</v>
      </c>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484">
        <v>1</v>
      </c>
      <c r="AF145" s="484"/>
      <c r="AG145" s="217" t="s">
        <v>342</v>
      </c>
      <c r="AH145" s="217"/>
      <c r="AI145" s="217"/>
      <c r="AJ145" s="217"/>
      <c r="AK145" s="483">
        <f t="shared" si="19"/>
        <v>0</v>
      </c>
      <c r="AL145" s="483"/>
      <c r="AM145" s="483"/>
      <c r="AN145" s="483"/>
      <c r="AO145" s="483"/>
      <c r="AP145" s="483"/>
      <c r="AQ145" s="483"/>
      <c r="AR145" s="483"/>
      <c r="AS145" s="483"/>
      <c r="AT145" s="483">
        <f t="shared" si="20"/>
        <v>0</v>
      </c>
      <c r="AU145" s="483"/>
      <c r="AV145" s="483"/>
      <c r="AW145" s="483"/>
      <c r="AX145" s="483"/>
      <c r="AY145" s="483"/>
      <c r="AZ145" s="483"/>
      <c r="BA145" s="483"/>
      <c r="BB145" s="483"/>
      <c r="BC145" s="149"/>
      <c r="BD145" s="150"/>
      <c r="BE145" s="150"/>
      <c r="BF145" s="150"/>
      <c r="BG145" s="150"/>
      <c r="BH145" s="150"/>
      <c r="BI145" s="150"/>
      <c r="BJ145" s="150"/>
      <c r="BK145" s="150"/>
      <c r="BL145" s="150"/>
      <c r="BM145" s="150"/>
      <c r="BN145" s="150"/>
      <c r="BO145" s="150"/>
      <c r="BP145" s="150"/>
      <c r="BQ145" s="150"/>
      <c r="BR145" s="150"/>
      <c r="BS145" s="150"/>
      <c r="BT145" s="166"/>
      <c r="BU145" s="166"/>
      <c r="BV145" s="166"/>
      <c r="BW145" s="166"/>
      <c r="BX145" s="166"/>
      <c r="BY145" s="166"/>
      <c r="BZ145" s="166"/>
      <c r="CA145" s="166"/>
      <c r="CB145" s="166"/>
      <c r="CC145" s="166"/>
      <c r="CD145" s="166"/>
      <c r="CE145" s="166"/>
    </row>
    <row r="146" spans="2:83" ht="24" customHeight="1">
      <c r="B146" s="37"/>
      <c r="C146" s="256" t="s">
        <v>410</v>
      </c>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484">
        <v>2</v>
      </c>
      <c r="AF146" s="484"/>
      <c r="AG146" s="217" t="s">
        <v>278</v>
      </c>
      <c r="AH146" s="217"/>
      <c r="AI146" s="217"/>
      <c r="AJ146" s="217"/>
      <c r="AK146" s="213">
        <f t="shared" si="19"/>
        <v>0</v>
      </c>
      <c r="AL146" s="213"/>
      <c r="AM146" s="213"/>
      <c r="AN146" s="213"/>
      <c r="AO146" s="213"/>
      <c r="AP146" s="213"/>
      <c r="AQ146" s="213"/>
      <c r="AR146" s="213"/>
      <c r="AS146" s="213"/>
      <c r="AT146" s="213">
        <f t="shared" si="20"/>
        <v>0</v>
      </c>
      <c r="AU146" s="213"/>
      <c r="AV146" s="213"/>
      <c r="AW146" s="213"/>
      <c r="AX146" s="213"/>
      <c r="AY146" s="213"/>
      <c r="AZ146" s="213"/>
      <c r="BA146" s="213"/>
      <c r="BB146" s="213"/>
      <c r="BC146" s="38"/>
      <c r="BT146" s="180"/>
      <c r="BU146" s="180"/>
      <c r="BV146" s="180"/>
      <c r="BW146" s="180"/>
      <c r="BX146" s="180"/>
      <c r="BY146" s="180"/>
      <c r="BZ146" s="180"/>
      <c r="CA146" s="180"/>
      <c r="CB146" s="180"/>
      <c r="CC146" s="180"/>
      <c r="CD146" s="180"/>
      <c r="CE146" s="180"/>
    </row>
    <row r="147" spans="2:83" ht="24" customHeight="1">
      <c r="B147" s="37"/>
      <c r="C147" s="215" t="s">
        <v>135</v>
      </c>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484">
        <v>3</v>
      </c>
      <c r="AF147" s="484"/>
      <c r="AG147" s="217" t="s">
        <v>278</v>
      </c>
      <c r="AH147" s="217"/>
      <c r="AI147" s="217"/>
      <c r="AJ147" s="217"/>
      <c r="AK147" s="213">
        <f t="shared" si="19"/>
        <v>0</v>
      </c>
      <c r="AL147" s="213"/>
      <c r="AM147" s="213"/>
      <c r="AN147" s="213"/>
      <c r="AO147" s="213"/>
      <c r="AP147" s="213"/>
      <c r="AQ147" s="213"/>
      <c r="AR147" s="213"/>
      <c r="AS147" s="213"/>
      <c r="AT147" s="213">
        <f t="shared" si="20"/>
        <v>0</v>
      </c>
      <c r="AU147" s="213"/>
      <c r="AV147" s="213"/>
      <c r="AW147" s="213"/>
      <c r="AX147" s="213"/>
      <c r="AY147" s="213"/>
      <c r="AZ147" s="213"/>
      <c r="BA147" s="213"/>
      <c r="BB147" s="213"/>
      <c r="BC147" s="38"/>
      <c r="BT147" s="180"/>
      <c r="BU147" s="180"/>
      <c r="BV147" s="180"/>
      <c r="BW147" s="180"/>
      <c r="BX147" s="180"/>
      <c r="BY147" s="180"/>
      <c r="BZ147" s="180"/>
      <c r="CA147" s="180"/>
      <c r="CB147" s="180"/>
      <c r="CC147" s="180"/>
      <c r="CD147" s="180"/>
      <c r="CE147" s="180"/>
    </row>
    <row r="148" spans="2:83" ht="15" customHeight="1">
      <c r="B148" s="37"/>
      <c r="C148" s="557" t="s">
        <v>411</v>
      </c>
      <c r="D148" s="557"/>
      <c r="E148" s="557"/>
      <c r="F148" s="557"/>
      <c r="G148" s="557"/>
      <c r="H148" s="557"/>
      <c r="I148" s="557"/>
      <c r="J148" s="557"/>
      <c r="K148" s="557"/>
      <c r="L148" s="557"/>
      <c r="M148" s="557"/>
      <c r="N148" s="557"/>
      <c r="O148" s="557"/>
      <c r="P148" s="557"/>
      <c r="Q148" s="557"/>
      <c r="R148" s="557"/>
      <c r="S148" s="557"/>
      <c r="T148" s="557"/>
      <c r="U148" s="557"/>
      <c r="V148" s="557"/>
      <c r="W148" s="557"/>
      <c r="X148" s="557"/>
      <c r="Y148" s="557"/>
      <c r="Z148" s="557"/>
      <c r="AA148" s="557"/>
      <c r="AB148" s="557"/>
      <c r="AC148" s="557"/>
      <c r="AD148" s="557"/>
      <c r="AE148" s="484">
        <v>4</v>
      </c>
      <c r="AF148" s="484"/>
      <c r="AG148" s="217" t="s">
        <v>333</v>
      </c>
      <c r="AH148" s="217"/>
      <c r="AI148" s="217"/>
      <c r="AJ148" s="217"/>
      <c r="AK148" s="213">
        <f t="shared" si="19"/>
        <v>0</v>
      </c>
      <c r="AL148" s="213"/>
      <c r="AM148" s="213"/>
      <c r="AN148" s="213"/>
      <c r="AO148" s="213"/>
      <c r="AP148" s="213"/>
      <c r="AQ148" s="213"/>
      <c r="AR148" s="213"/>
      <c r="AS148" s="213"/>
      <c r="AT148" s="213">
        <f t="shared" si="20"/>
        <v>0</v>
      </c>
      <c r="AU148" s="213"/>
      <c r="AV148" s="213"/>
      <c r="AW148" s="213"/>
      <c r="AX148" s="213"/>
      <c r="AY148" s="213"/>
      <c r="AZ148" s="213"/>
      <c r="BA148" s="213"/>
      <c r="BB148" s="213"/>
      <c r="BC148" s="38"/>
      <c r="BT148" s="180"/>
      <c r="BU148" s="180"/>
      <c r="BV148" s="180"/>
      <c r="BW148" s="180"/>
      <c r="BX148" s="180"/>
      <c r="BY148" s="180"/>
      <c r="BZ148" s="180"/>
      <c r="CA148" s="180"/>
      <c r="CB148" s="180"/>
      <c r="CC148" s="180"/>
      <c r="CD148" s="180"/>
      <c r="CE148" s="180"/>
    </row>
    <row r="149" spans="2:83" ht="15" customHeight="1">
      <c r="B149" s="37"/>
      <c r="C149" s="329" t="s">
        <v>136</v>
      </c>
      <c r="D149" s="329"/>
      <c r="E149" s="329"/>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484">
        <v>5</v>
      </c>
      <c r="AF149" s="484"/>
      <c r="AG149" s="217" t="s">
        <v>333</v>
      </c>
      <c r="AH149" s="217"/>
      <c r="AI149" s="217"/>
      <c r="AJ149" s="217"/>
      <c r="AK149" s="213">
        <f t="shared" si="19"/>
        <v>0</v>
      </c>
      <c r="AL149" s="213"/>
      <c r="AM149" s="213"/>
      <c r="AN149" s="213"/>
      <c r="AO149" s="213"/>
      <c r="AP149" s="213"/>
      <c r="AQ149" s="213"/>
      <c r="AR149" s="213"/>
      <c r="AS149" s="213"/>
      <c r="AT149" s="213">
        <f t="shared" si="20"/>
        <v>0</v>
      </c>
      <c r="AU149" s="213"/>
      <c r="AV149" s="213"/>
      <c r="AW149" s="213"/>
      <c r="AX149" s="213"/>
      <c r="AY149" s="213"/>
      <c r="AZ149" s="213"/>
      <c r="BA149" s="213"/>
      <c r="BB149" s="213"/>
      <c r="BC149" s="38"/>
      <c r="BT149" s="180"/>
      <c r="BU149" s="180"/>
      <c r="BV149" s="180"/>
      <c r="BW149" s="180"/>
      <c r="BX149" s="180"/>
      <c r="BY149" s="180"/>
      <c r="BZ149" s="180"/>
      <c r="CA149" s="180"/>
      <c r="CB149" s="180"/>
      <c r="CC149" s="180"/>
      <c r="CD149" s="180"/>
      <c r="CE149" s="180"/>
    </row>
    <row r="150" spans="2:83" ht="15" customHeight="1">
      <c r="B150" s="37"/>
      <c r="C150" s="329" t="s">
        <v>200</v>
      </c>
      <c r="D150" s="329"/>
      <c r="E150" s="329"/>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30">
        <v>106</v>
      </c>
      <c r="AF150" s="330"/>
      <c r="AG150" s="217" t="s">
        <v>278</v>
      </c>
      <c r="AH150" s="217"/>
      <c r="AI150" s="217"/>
      <c r="AJ150" s="217"/>
      <c r="AK150" s="213">
        <f>IF($AA$24="январь",BT150,IF($AA$24="февраль",BU150,IF($AA$24="март",BV150,IF($AA$24="апрель",BW150,IF($AA$24="май",BX150,IF($AA$24="июнь",BY150,IF($AA$24="июль",BZ150,IF($AA$24="август",CA150))))))))+IF($AA$24="сентябрь",CB150,IF($AA$24="октябрь",CC150,IF($AA$24="ноябрь",CD150,IF($AA$24="декабрь",CE150))))</f>
        <v>0</v>
      </c>
      <c r="AL150" s="213"/>
      <c r="AM150" s="213"/>
      <c r="AN150" s="213"/>
      <c r="AO150" s="213"/>
      <c r="AP150" s="213"/>
      <c r="AQ150" s="213"/>
      <c r="AR150" s="213"/>
      <c r="AS150" s="213"/>
      <c r="AT150" s="213">
        <f>IF($AA$24="январь",BT150,IF($AA$24="февраль",(BT150+BU150),IF($AA$24="март",(BT150+BU150+BV150),IF($AA$24="апрель",(BT150+BU150+BV150+BW150),IF($AA$24="май",(BT150+BU150+BV150+BW150+BX150),IF($AA$24="июнь",(BT150+BU150+BV150+BW150+BX150+BY150),IF($AA$24="июль",(BT150+BU150+BV150+BW150+BX150+BY150+BZ150),IF($AA$24="август",(BT150+BU150+BV150+BW150+BX150+BY150+BZ150+CA150)))))))))+IF($AA$24="сентябрь",(BT150+BU150+BV150+BW150+BX150+BY150+BZ150+CA150+CB150),IF($AA$24="октябрь",(BT150+BU150+BV150+BW150+BX150+BY150+BZ150+CA150+CB150+CC150),IF($AA$24="ноябрь",(BT150+BU150+BV150+BW150+BX150+BY150+BZ150+CA150+CB150+CC150+CD150),IF($AA$24="декабрь",(BT150+BU150+BV150+BW150+BX150+BY150+BZ150+CA150+CB150+CC150+CD150+CE150)))))</f>
        <v>0</v>
      </c>
      <c r="AU150" s="213"/>
      <c r="AV150" s="213"/>
      <c r="AW150" s="213"/>
      <c r="AX150" s="213"/>
      <c r="AY150" s="213"/>
      <c r="AZ150" s="213"/>
      <c r="BA150" s="213"/>
      <c r="BB150" s="213"/>
      <c r="BC150" s="38"/>
      <c r="BT150" s="180"/>
      <c r="BU150" s="180"/>
      <c r="BV150" s="180"/>
      <c r="BW150" s="180"/>
      <c r="BX150" s="180"/>
      <c r="BY150" s="180"/>
      <c r="BZ150" s="180"/>
      <c r="CA150" s="180"/>
      <c r="CB150" s="180"/>
      <c r="CC150" s="180"/>
      <c r="CD150" s="180"/>
      <c r="CE150" s="180"/>
    </row>
    <row r="151" spans="2:83" ht="15" customHeight="1">
      <c r="B151" s="37"/>
      <c r="C151" s="329" t="s">
        <v>201</v>
      </c>
      <c r="D151" s="329"/>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330">
        <v>107</v>
      </c>
      <c r="AF151" s="330"/>
      <c r="AG151" s="217" t="s">
        <v>202</v>
      </c>
      <c r="AH151" s="217"/>
      <c r="AI151" s="217"/>
      <c r="AJ151" s="217"/>
      <c r="AK151" s="213">
        <f>IF($AA$24="январь",BT151,IF($AA$24="февраль",BU151,IF($AA$24="март",BV151,IF($AA$24="апрель",BW151,IF($AA$24="май",BX151,IF($AA$24="июнь",BY151,IF($AA$24="июль",BZ151,IF($AA$24="август",CA151))))))))+IF($AA$24="сентябрь",CB151,IF($AA$24="октябрь",CC151,IF($AA$24="ноябрь",CD151,IF($AA$24="декабрь",CE151))))</f>
        <v>0</v>
      </c>
      <c r="AL151" s="213"/>
      <c r="AM151" s="213"/>
      <c r="AN151" s="213"/>
      <c r="AO151" s="213"/>
      <c r="AP151" s="213"/>
      <c r="AQ151" s="213"/>
      <c r="AR151" s="213"/>
      <c r="AS151" s="213"/>
      <c r="AT151" s="213">
        <f>IF($AA$24="январь",BT151,IF($AA$24="февраль",(BT151+BU151),IF($AA$24="март",(BT151+BU151+BV151),IF($AA$24="апрель",(BT151+BU151+BV151+BW151),IF($AA$24="май",(BT151+BU151+BV151+BW151+BX151),IF($AA$24="июнь",(BT151+BU151+BV151+BW151+BX151+BY151),IF($AA$24="июль",(BT151+BU151+BV151+BW151+BX151+BY151+BZ151),IF($AA$24="август",(BT151+BU151+BV151+BW151+BX151+BY151+BZ151+CA151)))))))))+IF($AA$24="сентябрь",(BT151+BU151+BV151+BW151+BX151+BY151+BZ151+CA151+CB151),IF($AA$24="октябрь",(BT151+BU151+BV151+BW151+BX151+BY151+BZ151+CA151+CB151+CC151),IF($AA$24="ноябрь",(BT151+BU151+BV151+BW151+BX151+BY151+BZ151+CA151+CB151+CC151+CD151),IF($AA$24="декабрь",(BT151+BU151+BV151+BW151+BX151+BY151+BZ151+CA151+CB151+CC151+CD151+CE151)))))</f>
        <v>0</v>
      </c>
      <c r="AU151" s="213"/>
      <c r="AV151" s="213"/>
      <c r="AW151" s="213"/>
      <c r="AX151" s="213"/>
      <c r="AY151" s="213"/>
      <c r="AZ151" s="213"/>
      <c r="BA151" s="213"/>
      <c r="BB151" s="213"/>
      <c r="BC151" s="38"/>
      <c r="BT151" s="180"/>
      <c r="BU151" s="180"/>
      <c r="BV151" s="180"/>
      <c r="BW151" s="180"/>
      <c r="BX151" s="180"/>
      <c r="BY151" s="180"/>
      <c r="BZ151" s="180"/>
      <c r="CA151" s="180"/>
      <c r="CB151" s="180"/>
      <c r="CC151" s="180"/>
      <c r="CD151" s="180"/>
      <c r="CE151" s="180"/>
    </row>
    <row r="152" spans="2:83" ht="12" customHeight="1">
      <c r="B152" s="37"/>
      <c r="C152" s="591" t="s">
        <v>137</v>
      </c>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216">
        <v>110</v>
      </c>
      <c r="AF152" s="216"/>
      <c r="AG152" s="217" t="s">
        <v>278</v>
      </c>
      <c r="AH152" s="217"/>
      <c r="AI152" s="217"/>
      <c r="AJ152" s="217"/>
      <c r="AK152" s="213">
        <f t="shared" si="19"/>
        <v>0</v>
      </c>
      <c r="AL152" s="213"/>
      <c r="AM152" s="213"/>
      <c r="AN152" s="213"/>
      <c r="AO152" s="213"/>
      <c r="AP152" s="213"/>
      <c r="AQ152" s="213"/>
      <c r="AR152" s="213"/>
      <c r="AS152" s="213"/>
      <c r="AT152" s="213">
        <f t="shared" si="20"/>
        <v>0</v>
      </c>
      <c r="AU152" s="213"/>
      <c r="AV152" s="213"/>
      <c r="AW152" s="213"/>
      <c r="AX152" s="213"/>
      <c r="AY152" s="213"/>
      <c r="AZ152" s="213"/>
      <c r="BA152" s="213"/>
      <c r="BB152" s="213"/>
      <c r="BC152" s="38"/>
      <c r="BT152" s="180"/>
      <c r="BU152" s="180"/>
      <c r="BV152" s="180"/>
      <c r="BW152" s="180"/>
      <c r="BX152" s="180"/>
      <c r="BY152" s="180"/>
      <c r="BZ152" s="180"/>
      <c r="CA152" s="180"/>
      <c r="CB152" s="180"/>
      <c r="CC152" s="180"/>
      <c r="CD152" s="180"/>
      <c r="CE152" s="180"/>
    </row>
    <row r="153" spans="2:83" ht="12" customHeight="1">
      <c r="B153" s="37"/>
      <c r="C153" s="215" t="s">
        <v>138</v>
      </c>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6">
        <v>111</v>
      </c>
      <c r="AF153" s="216"/>
      <c r="AG153" s="217" t="s">
        <v>278</v>
      </c>
      <c r="AH153" s="217"/>
      <c r="AI153" s="217"/>
      <c r="AJ153" s="217"/>
      <c r="AK153" s="213">
        <f t="shared" si="19"/>
        <v>0</v>
      </c>
      <c r="AL153" s="213"/>
      <c r="AM153" s="213"/>
      <c r="AN153" s="213"/>
      <c r="AO153" s="213"/>
      <c r="AP153" s="213"/>
      <c r="AQ153" s="213"/>
      <c r="AR153" s="213"/>
      <c r="AS153" s="213"/>
      <c r="AT153" s="213">
        <f t="shared" si="20"/>
        <v>0</v>
      </c>
      <c r="AU153" s="213"/>
      <c r="AV153" s="213"/>
      <c r="AW153" s="213"/>
      <c r="AX153" s="213"/>
      <c r="AY153" s="213"/>
      <c r="AZ153" s="213"/>
      <c r="BA153" s="213"/>
      <c r="BB153" s="213"/>
      <c r="BC153" s="38"/>
      <c r="BT153" s="180"/>
      <c r="BU153" s="180"/>
      <c r="BV153" s="180"/>
      <c r="BW153" s="180"/>
      <c r="BX153" s="180"/>
      <c r="BY153" s="180"/>
      <c r="BZ153" s="180"/>
      <c r="CA153" s="180"/>
      <c r="CB153" s="180"/>
      <c r="CC153" s="180"/>
      <c r="CD153" s="180"/>
      <c r="CE153" s="180"/>
    </row>
    <row r="154" spans="2:83" ht="12" customHeight="1">
      <c r="B154" s="37"/>
      <c r="C154" s="215" t="s">
        <v>37</v>
      </c>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6" t="s">
        <v>38</v>
      </c>
      <c r="AF154" s="216"/>
      <c r="AG154" s="217" t="s">
        <v>278</v>
      </c>
      <c r="AH154" s="217"/>
      <c r="AI154" s="217"/>
      <c r="AJ154" s="217"/>
      <c r="AK154" s="213" t="s">
        <v>286</v>
      </c>
      <c r="AL154" s="213"/>
      <c r="AM154" s="213"/>
      <c r="AN154" s="213"/>
      <c r="AO154" s="213"/>
      <c r="AP154" s="213"/>
      <c r="AQ154" s="213"/>
      <c r="AR154" s="213"/>
      <c r="AS154" s="213"/>
      <c r="AT154" s="213">
        <f>IF($AA$24="январь",BT154,IF($AA$24="февраль",(BT154+BU154),IF($AA$24="март",(BT154+BU154+BV154),IF($AA$24="апрель",(BT154+BU154+BV154+BW154),IF($AA$24="май",(BT154+BU154+BV154+BW154+BX154),IF($AA$24="июнь",(BT154+BU154+BV154+BW154+BX154+BY154),IF($AA$24="июль",(BT154+BU154+BV154+BW154+BX154+BY154+BZ154),IF($AA$24="август",(BT154+BU154+BV154+BW154+BX154+BY154+BZ154+CA154)))))))))+IF($AA$24="сентябрь",(BT154+BU154+BV154+BW154+BX154+BY154+BZ154+CA154+CB154),IF($AA$24="октябрь",(BT154+BU154+BV154+BW154+BX154+BY154+BZ154+CA154+CB154+CC154),IF($AA$24="ноябрь",(BT154+BU154+BV154+BW154+BX154+BY154+BZ154+CA154+CB154+CC154+CD154),IF($AA$24="декабрь",(BT154+BU154+BV154+BW154+BX154+BY154+BZ154+CA154+CB154+CC154+CD154+CE154)))))</f>
        <v>0</v>
      </c>
      <c r="AU154" s="213"/>
      <c r="AV154" s="213"/>
      <c r="AW154" s="213"/>
      <c r="AX154" s="213"/>
      <c r="AY154" s="213"/>
      <c r="AZ154" s="213"/>
      <c r="BA154" s="213"/>
      <c r="BB154" s="213"/>
      <c r="BC154" s="38"/>
      <c r="BT154" s="180"/>
      <c r="BU154" s="180"/>
      <c r="BV154" s="180"/>
      <c r="BW154" s="180"/>
      <c r="BX154" s="180"/>
      <c r="BY154" s="180"/>
      <c r="BZ154" s="180"/>
      <c r="CA154" s="180"/>
      <c r="CB154" s="180"/>
      <c r="CC154" s="180"/>
      <c r="CD154" s="180"/>
      <c r="CE154" s="180"/>
    </row>
    <row r="155" spans="2:83" ht="12" customHeight="1">
      <c r="B155" s="37"/>
      <c r="C155" s="256" t="s">
        <v>412</v>
      </c>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330" t="s">
        <v>268</v>
      </c>
      <c r="AF155" s="330"/>
      <c r="AG155" s="217" t="s">
        <v>278</v>
      </c>
      <c r="AH155" s="217"/>
      <c r="AI155" s="217"/>
      <c r="AJ155" s="217"/>
      <c r="AK155" s="213">
        <f t="shared" si="19"/>
        <v>0</v>
      </c>
      <c r="AL155" s="213"/>
      <c r="AM155" s="213"/>
      <c r="AN155" s="213"/>
      <c r="AO155" s="213"/>
      <c r="AP155" s="213"/>
      <c r="AQ155" s="213"/>
      <c r="AR155" s="213"/>
      <c r="AS155" s="213"/>
      <c r="AT155" s="213">
        <f t="shared" si="20"/>
        <v>0</v>
      </c>
      <c r="AU155" s="213"/>
      <c r="AV155" s="213"/>
      <c r="AW155" s="213"/>
      <c r="AX155" s="213"/>
      <c r="AY155" s="213"/>
      <c r="AZ155" s="213"/>
      <c r="BA155" s="213"/>
      <c r="BB155" s="213"/>
      <c r="BC155" s="38"/>
      <c r="BT155" s="180"/>
      <c r="BU155" s="180"/>
      <c r="BV155" s="180"/>
      <c r="BW155" s="180"/>
      <c r="BX155" s="180"/>
      <c r="BY155" s="180"/>
      <c r="BZ155" s="180"/>
      <c r="CA155" s="180"/>
      <c r="CB155" s="180"/>
      <c r="CC155" s="180"/>
      <c r="CD155" s="180"/>
      <c r="CE155" s="180"/>
    </row>
    <row r="156" spans="2:83" ht="12" customHeight="1">
      <c r="B156" s="37"/>
      <c r="C156" s="556" t="s">
        <v>139</v>
      </c>
      <c r="D156" s="556"/>
      <c r="E156" s="556"/>
      <c r="F156" s="556"/>
      <c r="G156" s="556"/>
      <c r="H156" s="556"/>
      <c r="I156" s="556"/>
      <c r="J156" s="556"/>
      <c r="K156" s="556"/>
      <c r="L156" s="556"/>
      <c r="M156" s="556"/>
      <c r="N156" s="556"/>
      <c r="O156" s="556"/>
      <c r="P156" s="556"/>
      <c r="Q156" s="556"/>
      <c r="R156" s="556"/>
      <c r="S156" s="556"/>
      <c r="T156" s="556"/>
      <c r="U156" s="556"/>
      <c r="V156" s="556"/>
      <c r="W156" s="556"/>
      <c r="X156" s="556"/>
      <c r="Y156" s="556"/>
      <c r="Z156" s="556"/>
      <c r="AA156" s="556"/>
      <c r="AB156" s="556"/>
      <c r="AC156" s="556"/>
      <c r="AD156" s="556"/>
      <c r="AE156" s="492" t="s">
        <v>269</v>
      </c>
      <c r="AF156" s="492"/>
      <c r="AG156" s="217" t="s">
        <v>278</v>
      </c>
      <c r="AH156" s="217"/>
      <c r="AI156" s="217"/>
      <c r="AJ156" s="217"/>
      <c r="AK156" s="213">
        <f t="shared" si="19"/>
        <v>0</v>
      </c>
      <c r="AL156" s="213"/>
      <c r="AM156" s="213"/>
      <c r="AN156" s="213"/>
      <c r="AO156" s="213"/>
      <c r="AP156" s="213"/>
      <c r="AQ156" s="213"/>
      <c r="AR156" s="213"/>
      <c r="AS156" s="213"/>
      <c r="AT156" s="213">
        <f t="shared" si="20"/>
        <v>0</v>
      </c>
      <c r="AU156" s="213"/>
      <c r="AV156" s="213"/>
      <c r="AW156" s="213"/>
      <c r="AX156" s="213"/>
      <c r="AY156" s="213"/>
      <c r="AZ156" s="213"/>
      <c r="BA156" s="213"/>
      <c r="BB156" s="213"/>
      <c r="BC156" s="38"/>
      <c r="BT156" s="271"/>
      <c r="BU156" s="271"/>
      <c r="BV156" s="271"/>
      <c r="BW156" s="271"/>
      <c r="BX156" s="271"/>
      <c r="BY156" s="271"/>
      <c r="BZ156" s="271"/>
      <c r="CA156" s="271"/>
      <c r="CB156" s="271"/>
      <c r="CC156" s="271"/>
      <c r="CD156" s="271"/>
      <c r="CE156" s="271"/>
    </row>
    <row r="157" spans="2:83" ht="12" customHeight="1">
      <c r="B157" s="37"/>
      <c r="C157" s="485" t="s">
        <v>267</v>
      </c>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92"/>
      <c r="AF157" s="492"/>
      <c r="AG157" s="217"/>
      <c r="AH157" s="217"/>
      <c r="AI157" s="217"/>
      <c r="AJ157" s="217"/>
      <c r="AK157" s="213"/>
      <c r="AL157" s="213"/>
      <c r="AM157" s="213"/>
      <c r="AN157" s="213"/>
      <c r="AO157" s="213"/>
      <c r="AP157" s="213"/>
      <c r="AQ157" s="213"/>
      <c r="AR157" s="213"/>
      <c r="AS157" s="213"/>
      <c r="AT157" s="213"/>
      <c r="AU157" s="213"/>
      <c r="AV157" s="213"/>
      <c r="AW157" s="213"/>
      <c r="AX157" s="213"/>
      <c r="AY157" s="213"/>
      <c r="AZ157" s="213"/>
      <c r="BA157" s="213"/>
      <c r="BB157" s="213"/>
      <c r="BC157" s="38"/>
      <c r="BT157" s="271"/>
      <c r="BU157" s="271"/>
      <c r="BV157" s="271"/>
      <c r="BW157" s="271"/>
      <c r="BX157" s="271"/>
      <c r="BY157" s="271"/>
      <c r="BZ157" s="271"/>
      <c r="CA157" s="271"/>
      <c r="CB157" s="271"/>
      <c r="CC157" s="271"/>
      <c r="CD157" s="271"/>
      <c r="CE157" s="271"/>
    </row>
    <row r="158" spans="2:83" ht="12" customHeight="1">
      <c r="B158" s="37"/>
      <c r="C158" s="521" t="s">
        <v>142</v>
      </c>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330" t="s">
        <v>270</v>
      </c>
      <c r="AF158" s="330"/>
      <c r="AG158" s="486" t="s">
        <v>278</v>
      </c>
      <c r="AH158" s="487"/>
      <c r="AI158" s="487"/>
      <c r="AJ158" s="488"/>
      <c r="AK158" s="213">
        <f>IF($AA$24="январь",BT158,IF($AA$24="февраль",BU158,IF($AA$24="март",BV158,IF($AA$24="апрель",BW158,IF($AA$24="май",BX158,IF($AA$24="июнь",BY158,IF($AA$24="июль",BZ158,IF($AA$24="август",CA158))))))))+IF($AA$24="сентябрь",CB158,IF($AA$24="октябрь",CC158,IF($AA$24="ноябрь",CD158,IF($AA$24="декабрь",CE158))))</f>
        <v>0</v>
      </c>
      <c r="AL158" s="213"/>
      <c r="AM158" s="213"/>
      <c r="AN158" s="213"/>
      <c r="AO158" s="213"/>
      <c r="AP158" s="213"/>
      <c r="AQ158" s="213"/>
      <c r="AR158" s="213"/>
      <c r="AS158" s="213"/>
      <c r="AT158" s="213">
        <f>IF($AA$24="январь",BT158,IF($AA$24="февраль",(BT158+BU158),IF($AA$24="март",(BT158+BU158+BV158),IF($AA$24="апрель",(BT158+BU158+BV158+BW158),IF($AA$24="май",(BT158+BU158+BV158+BW158+BX158),IF($AA$24="июнь",(BT158+BU158+BV158+BW158+BX158+BY158),IF($AA$24="июль",(BT158+BU158+BV158+BW158+BX158+BY158+BZ158),IF($AA$24="август",(BT158+BU158+BV158+BW158+BX158+BY158+BZ158+CA158)))))))))+IF($AA$24="сентябрь",(BT158+BU158+BV158+BW158+BX158+BY158+BZ158+CA158+CB158),IF($AA$24="октябрь",(BT158+BU158+BV158+BW158+BX158+BY158+BZ158+CA158+CB158+CC158),IF($AA$24="ноябрь",(BT158+BU158+BV158+BW158+BX158+BY158+BZ158+CA158+CB158+CC158+CD158),IF($AA$24="декабрь",(BT158+BU158+BV158+BW158+BX158+BY158+BZ158+CA158+CB158+CC158+CD158+CE158)))))</f>
        <v>0</v>
      </c>
      <c r="AU158" s="213"/>
      <c r="AV158" s="213"/>
      <c r="AW158" s="213"/>
      <c r="AX158" s="213"/>
      <c r="AY158" s="213"/>
      <c r="AZ158" s="213"/>
      <c r="BA158" s="213"/>
      <c r="BB158" s="213"/>
      <c r="BC158" s="38"/>
      <c r="BT158" s="180"/>
      <c r="BU158" s="180"/>
      <c r="BV158" s="180"/>
      <c r="BW158" s="180"/>
      <c r="BX158" s="180"/>
      <c r="BY158" s="180"/>
      <c r="BZ158" s="180"/>
      <c r="CA158" s="180"/>
      <c r="CB158" s="180"/>
      <c r="CC158" s="180"/>
      <c r="CD158" s="180"/>
      <c r="CE158" s="180"/>
    </row>
    <row r="159" spans="2:83" ht="36" customHeight="1">
      <c r="B159" s="37"/>
      <c r="C159" s="245" t="s">
        <v>181</v>
      </c>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7"/>
      <c r="AE159" s="218">
        <v>115</v>
      </c>
      <c r="AF159" s="218"/>
      <c r="AG159" s="219" t="s">
        <v>278</v>
      </c>
      <c r="AH159" s="220"/>
      <c r="AI159" s="220"/>
      <c r="AJ159" s="221"/>
      <c r="AK159" s="222">
        <f>IF($AA$24="январь",BT159,IF($AA$24="февраль",BU159,IF($AA$24="март",BV159,IF($AA$24="апрель",BW159,IF($AA$24="май",BX159,IF($AA$24="июнь",BY159,IF($AA$24="июль",BZ159,IF($AA$24="август",CA159))))))))+IF($AA$24="сентябрь",CB159,IF($AA$24="октябрь",CC159,IF($AA$24="ноябрь",CD159,IF($AA$24="декабрь",CE159))))</f>
        <v>0</v>
      </c>
      <c r="AL159" s="222"/>
      <c r="AM159" s="222"/>
      <c r="AN159" s="222"/>
      <c r="AO159" s="222"/>
      <c r="AP159" s="222"/>
      <c r="AQ159" s="222"/>
      <c r="AR159" s="222"/>
      <c r="AS159" s="222"/>
      <c r="AT159" s="222">
        <f>IF($AA$24="январь",BT159,IF($AA$24="февраль",(BT159+BU159),IF($AA$24="март",(BT159+BU159+BV159),IF($AA$24="апрель",(BT159+BU159+BV159+BW159),IF($AA$24="май",(BT159+BU159+BV159+BW159+BX159),IF($AA$24="июнь",(BT159+BU159+BV159+BW159+BX159+BY159),IF($AA$24="июль",(BT159+BU159+BV159+BW159+BX159+BY159+BZ159),IF($AA$24="август",(BT159+BU159+BV159+BW159+BX159+BY159+BZ159+CA159)))))))))+IF($AA$24="сентябрь",(BT159+BU159+BV159+BW159+BX159+BY159+BZ159+CA159+CB159),IF($AA$24="октябрь",(BT159+BU159+BV159+BW159+BX159+BY159+BZ159+CA159+CB159+CC159),IF($AA$24="ноябрь",(BT159+BU159+BV159+BW159+BX159+BY159+BZ159+CA159+CB159+CC159+CD159),IF($AA$24="декабрь",(BT159+BU159+BV159+BW159+BX159+BY159+BZ159+CA159+CB159+CC159+CD159+CE159)))))</f>
        <v>0</v>
      </c>
      <c r="AU159" s="222"/>
      <c r="AV159" s="222"/>
      <c r="AW159" s="222"/>
      <c r="AX159" s="222"/>
      <c r="AY159" s="222"/>
      <c r="AZ159" s="222"/>
      <c r="BA159" s="222"/>
      <c r="BB159" s="222"/>
      <c r="BC159" s="38"/>
      <c r="BT159" s="181"/>
      <c r="BU159" s="181"/>
      <c r="BV159" s="181"/>
      <c r="BW159" s="181"/>
      <c r="BX159" s="181"/>
      <c r="BY159" s="181"/>
      <c r="BZ159" s="181"/>
      <c r="CA159" s="181"/>
      <c r="CB159" s="181"/>
      <c r="CC159" s="181"/>
      <c r="CD159" s="181"/>
      <c r="CE159" s="181"/>
    </row>
    <row r="160" spans="2:83" ht="12" customHeight="1">
      <c r="B160" s="37"/>
      <c r="C160" s="194"/>
      <c r="D160" s="194"/>
      <c r="E160" s="194"/>
      <c r="F160" s="194"/>
      <c r="G160" s="194"/>
      <c r="H160" s="194"/>
      <c r="I160" s="194"/>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3"/>
      <c r="AQ160" s="193"/>
      <c r="AR160" s="193"/>
      <c r="AS160" s="193"/>
      <c r="AT160" s="193"/>
      <c r="AU160" s="193"/>
      <c r="AV160" s="193"/>
      <c r="AW160" s="193"/>
      <c r="AX160" s="193"/>
      <c r="AY160" s="193"/>
      <c r="AZ160" s="193"/>
      <c r="BA160" s="193"/>
      <c r="BB160" s="193"/>
      <c r="BC160" s="38"/>
      <c r="BT160" s="148"/>
      <c r="BU160" s="148"/>
      <c r="BV160" s="148"/>
      <c r="BW160" s="148"/>
      <c r="BX160" s="148"/>
      <c r="BY160" s="148"/>
      <c r="BZ160" s="148"/>
      <c r="CA160" s="148"/>
      <c r="CB160" s="148"/>
      <c r="CC160" s="148"/>
      <c r="CD160" s="148"/>
      <c r="CE160" s="148"/>
    </row>
    <row r="161" spans="2:55" ht="12" customHeight="1">
      <c r="B161" s="37"/>
      <c r="C161" s="214" t="s">
        <v>39</v>
      </c>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c r="AG161" s="214"/>
      <c r="AH161" s="214"/>
      <c r="AI161" s="214"/>
      <c r="AJ161" s="214"/>
      <c r="AK161" s="214"/>
      <c r="AL161" s="214"/>
      <c r="AM161" s="214"/>
      <c r="AN161" s="214"/>
      <c r="AO161" s="214"/>
      <c r="AP161" s="214"/>
      <c r="AQ161" s="214"/>
      <c r="AR161" s="214"/>
      <c r="AS161" s="214"/>
      <c r="AT161" s="214"/>
      <c r="AU161" s="214"/>
      <c r="AV161" s="214"/>
      <c r="AW161" s="214"/>
      <c r="AX161" s="214"/>
      <c r="AY161" s="214"/>
      <c r="AZ161" s="214"/>
      <c r="BA161" s="214"/>
      <c r="BB161" s="214"/>
      <c r="BC161" s="38"/>
    </row>
    <row r="162" spans="2:55" ht="12" customHeight="1">
      <c r="B162" s="37"/>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38"/>
    </row>
    <row r="163" spans="2:55" ht="12" customHeight="1">
      <c r="B163" s="37"/>
      <c r="C163" s="278" t="s">
        <v>306</v>
      </c>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78"/>
      <c r="AS163" s="278"/>
      <c r="AT163" s="278"/>
      <c r="AU163" s="278"/>
      <c r="AV163" s="278"/>
      <c r="AW163" s="278"/>
      <c r="AX163" s="278"/>
      <c r="AY163" s="278"/>
      <c r="AZ163" s="278"/>
      <c r="BA163" s="278"/>
      <c r="BB163" s="278"/>
      <c r="BC163" s="38"/>
    </row>
    <row r="164" spans="2:55" ht="12" customHeight="1">
      <c r="B164" s="37"/>
      <c r="C164" s="278" t="s">
        <v>271</v>
      </c>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38"/>
    </row>
    <row r="165" spans="2:55" ht="10.5" customHeight="1">
      <c r="B165" s="37"/>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4" t="s">
        <v>413</v>
      </c>
      <c r="BC165" s="38"/>
    </row>
    <row r="166" spans="2:55" ht="4.5" customHeight="1">
      <c r="B166" s="37"/>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38"/>
    </row>
    <row r="167" spans="2:55" ht="35.25" customHeight="1">
      <c r="B167" s="37"/>
      <c r="C167" s="335" t="s">
        <v>319</v>
      </c>
      <c r="D167" s="335"/>
      <c r="E167" s="335"/>
      <c r="F167" s="335"/>
      <c r="G167" s="335"/>
      <c r="H167" s="335"/>
      <c r="I167" s="335"/>
      <c r="J167" s="335"/>
      <c r="K167" s="335"/>
      <c r="L167" s="335"/>
      <c r="M167" s="335"/>
      <c r="N167" s="335"/>
      <c r="O167" s="335"/>
      <c r="P167" s="335"/>
      <c r="Q167" s="331" t="s">
        <v>227</v>
      </c>
      <c r="R167" s="331"/>
      <c r="S167" s="331" t="s">
        <v>272</v>
      </c>
      <c r="T167" s="331"/>
      <c r="U167" s="331"/>
      <c r="V167" s="331"/>
      <c r="W167" s="331"/>
      <c r="X167" s="331"/>
      <c r="Y167" s="331"/>
      <c r="Z167" s="331"/>
      <c r="AA167" s="331"/>
      <c r="AB167" s="331"/>
      <c r="AC167" s="331"/>
      <c r="AD167" s="331"/>
      <c r="AE167" s="331"/>
      <c r="AF167" s="331"/>
      <c r="AG167" s="331"/>
      <c r="AH167" s="331"/>
      <c r="AI167" s="331" t="s">
        <v>380</v>
      </c>
      <c r="AJ167" s="331"/>
      <c r="AK167" s="331"/>
      <c r="AL167" s="331"/>
      <c r="AM167" s="331"/>
      <c r="AN167" s="331"/>
      <c r="AO167" s="331"/>
      <c r="AP167" s="331"/>
      <c r="AQ167" s="331"/>
      <c r="AR167" s="331"/>
      <c r="AS167" s="331"/>
      <c r="AT167" s="331"/>
      <c r="AU167" s="331"/>
      <c r="AV167" s="331"/>
      <c r="AW167" s="331"/>
      <c r="AX167" s="331"/>
      <c r="AY167" s="331"/>
      <c r="AZ167" s="331"/>
      <c r="BA167" s="331"/>
      <c r="BB167" s="331"/>
      <c r="BC167" s="38"/>
    </row>
    <row r="168" spans="2:55" ht="12" customHeight="1">
      <c r="B168" s="37"/>
      <c r="C168" s="335"/>
      <c r="D168" s="335"/>
      <c r="E168" s="335"/>
      <c r="F168" s="335"/>
      <c r="G168" s="335"/>
      <c r="H168" s="335"/>
      <c r="I168" s="335"/>
      <c r="J168" s="335"/>
      <c r="K168" s="335"/>
      <c r="L168" s="335"/>
      <c r="M168" s="335"/>
      <c r="N168" s="335"/>
      <c r="O168" s="335"/>
      <c r="P168" s="335"/>
      <c r="Q168" s="331"/>
      <c r="R168" s="331"/>
      <c r="S168" s="335" t="s">
        <v>241</v>
      </c>
      <c r="T168" s="335"/>
      <c r="U168" s="335"/>
      <c r="V168" s="335"/>
      <c r="W168" s="331" t="s">
        <v>242</v>
      </c>
      <c r="X168" s="331"/>
      <c r="Y168" s="331"/>
      <c r="Z168" s="331"/>
      <c r="AA168" s="335" t="s">
        <v>273</v>
      </c>
      <c r="AB168" s="335"/>
      <c r="AC168" s="335"/>
      <c r="AD168" s="335"/>
      <c r="AE168" s="335" t="s">
        <v>414</v>
      </c>
      <c r="AF168" s="335"/>
      <c r="AG168" s="335"/>
      <c r="AH168" s="335"/>
      <c r="AI168" s="335" t="s">
        <v>241</v>
      </c>
      <c r="AJ168" s="335"/>
      <c r="AK168" s="335"/>
      <c r="AL168" s="335"/>
      <c r="AM168" s="335"/>
      <c r="AN168" s="335" t="s">
        <v>242</v>
      </c>
      <c r="AO168" s="335"/>
      <c r="AP168" s="335"/>
      <c r="AQ168" s="335"/>
      <c r="AR168" s="335"/>
      <c r="AS168" s="335" t="s">
        <v>273</v>
      </c>
      <c r="AT168" s="335"/>
      <c r="AU168" s="335"/>
      <c r="AV168" s="335"/>
      <c r="AW168" s="335"/>
      <c r="AX168" s="335" t="s">
        <v>414</v>
      </c>
      <c r="AY168" s="335"/>
      <c r="AZ168" s="335"/>
      <c r="BA168" s="335"/>
      <c r="BB168" s="335"/>
      <c r="BC168" s="38"/>
    </row>
    <row r="169" spans="2:55" ht="12" customHeight="1">
      <c r="B169" s="37"/>
      <c r="C169" s="335"/>
      <c r="D169" s="335"/>
      <c r="E169" s="335"/>
      <c r="F169" s="335"/>
      <c r="G169" s="335"/>
      <c r="H169" s="335"/>
      <c r="I169" s="335"/>
      <c r="J169" s="335"/>
      <c r="K169" s="335"/>
      <c r="L169" s="335"/>
      <c r="M169" s="335"/>
      <c r="N169" s="335"/>
      <c r="O169" s="335"/>
      <c r="P169" s="335"/>
      <c r="Q169" s="331"/>
      <c r="R169" s="331"/>
      <c r="S169" s="335"/>
      <c r="T169" s="335"/>
      <c r="U169" s="335"/>
      <c r="V169" s="335"/>
      <c r="W169" s="331"/>
      <c r="X169" s="331"/>
      <c r="Y169" s="331"/>
      <c r="Z169" s="331"/>
      <c r="AA169" s="335"/>
      <c r="AB169" s="335"/>
      <c r="AC169" s="335"/>
      <c r="AD169" s="335"/>
      <c r="AE169" s="335"/>
      <c r="AF169" s="335"/>
      <c r="AG169" s="335"/>
      <c r="AH169" s="335"/>
      <c r="AI169" s="335"/>
      <c r="AJ169" s="335"/>
      <c r="AK169" s="335"/>
      <c r="AL169" s="335"/>
      <c r="AM169" s="335"/>
      <c r="AN169" s="335"/>
      <c r="AO169" s="335"/>
      <c r="AP169" s="335"/>
      <c r="AQ169" s="335"/>
      <c r="AR169" s="335"/>
      <c r="AS169" s="335"/>
      <c r="AT169" s="335"/>
      <c r="AU169" s="335"/>
      <c r="AV169" s="335"/>
      <c r="AW169" s="335"/>
      <c r="AX169" s="335"/>
      <c r="AY169" s="335"/>
      <c r="AZ169" s="335"/>
      <c r="BA169" s="335"/>
      <c r="BB169" s="335"/>
      <c r="BC169" s="38"/>
    </row>
    <row r="170" spans="2:55" ht="12" customHeight="1">
      <c r="B170" s="37"/>
      <c r="C170" s="335"/>
      <c r="D170" s="335"/>
      <c r="E170" s="335"/>
      <c r="F170" s="335"/>
      <c r="G170" s="335"/>
      <c r="H170" s="335"/>
      <c r="I170" s="335"/>
      <c r="J170" s="335"/>
      <c r="K170" s="335"/>
      <c r="L170" s="335"/>
      <c r="M170" s="335"/>
      <c r="N170" s="335"/>
      <c r="O170" s="335"/>
      <c r="P170" s="335"/>
      <c r="Q170" s="331"/>
      <c r="R170" s="331"/>
      <c r="S170" s="335"/>
      <c r="T170" s="335"/>
      <c r="U170" s="335"/>
      <c r="V170" s="335"/>
      <c r="W170" s="331"/>
      <c r="X170" s="331"/>
      <c r="Y170" s="331"/>
      <c r="Z170" s="331"/>
      <c r="AA170" s="335"/>
      <c r="AB170" s="335"/>
      <c r="AC170" s="335"/>
      <c r="AD170" s="335"/>
      <c r="AE170" s="335"/>
      <c r="AF170" s="335"/>
      <c r="AG170" s="335"/>
      <c r="AH170" s="335"/>
      <c r="AI170" s="335"/>
      <c r="AJ170" s="335"/>
      <c r="AK170" s="335"/>
      <c r="AL170" s="335"/>
      <c r="AM170" s="335"/>
      <c r="AN170" s="335"/>
      <c r="AO170" s="335"/>
      <c r="AP170" s="335"/>
      <c r="AQ170" s="335"/>
      <c r="AR170" s="335"/>
      <c r="AS170" s="335"/>
      <c r="AT170" s="335"/>
      <c r="AU170" s="335"/>
      <c r="AV170" s="335"/>
      <c r="AW170" s="335"/>
      <c r="AX170" s="335"/>
      <c r="AY170" s="335"/>
      <c r="AZ170" s="335"/>
      <c r="BA170" s="335"/>
      <c r="BB170" s="335"/>
      <c r="BC170" s="38"/>
    </row>
    <row r="171" spans="2:95" ht="12" customHeight="1">
      <c r="B171" s="37"/>
      <c r="C171" s="335"/>
      <c r="D171" s="335"/>
      <c r="E171" s="335"/>
      <c r="F171" s="335"/>
      <c r="G171" s="335"/>
      <c r="H171" s="335"/>
      <c r="I171" s="335"/>
      <c r="J171" s="335"/>
      <c r="K171" s="335"/>
      <c r="L171" s="335"/>
      <c r="M171" s="335"/>
      <c r="N171" s="335"/>
      <c r="O171" s="335"/>
      <c r="P171" s="335"/>
      <c r="Q171" s="331"/>
      <c r="R171" s="331"/>
      <c r="S171" s="335"/>
      <c r="T171" s="335"/>
      <c r="U171" s="335"/>
      <c r="V171" s="335"/>
      <c r="W171" s="331"/>
      <c r="X171" s="331"/>
      <c r="Y171" s="331"/>
      <c r="Z171" s="331"/>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8"/>
      <c r="BT171" s="314" t="s">
        <v>370</v>
      </c>
      <c r="BU171" s="604"/>
      <c r="BV171" s="604"/>
      <c r="BW171" s="604"/>
      <c r="BX171" s="604"/>
      <c r="BY171" s="604"/>
      <c r="BZ171" s="604"/>
      <c r="CA171" s="604"/>
      <c r="CB171" s="604"/>
      <c r="CC171" s="604"/>
      <c r="CD171" s="604"/>
      <c r="CE171" s="605"/>
      <c r="CF171" s="314" t="s">
        <v>164</v>
      </c>
      <c r="CG171" s="604"/>
      <c r="CH171" s="604"/>
      <c r="CI171" s="604"/>
      <c r="CJ171" s="604"/>
      <c r="CK171" s="604"/>
      <c r="CL171" s="604"/>
      <c r="CM171" s="604"/>
      <c r="CN171" s="604"/>
      <c r="CO171" s="604"/>
      <c r="CP171" s="604"/>
      <c r="CQ171" s="605"/>
    </row>
    <row r="172" spans="2:95" ht="12" customHeight="1">
      <c r="B172" s="37"/>
      <c r="C172" s="335"/>
      <c r="D172" s="335"/>
      <c r="E172" s="335"/>
      <c r="F172" s="335"/>
      <c r="G172" s="335"/>
      <c r="H172" s="335"/>
      <c r="I172" s="335"/>
      <c r="J172" s="335"/>
      <c r="K172" s="335"/>
      <c r="L172" s="335"/>
      <c r="M172" s="335"/>
      <c r="N172" s="335"/>
      <c r="O172" s="335"/>
      <c r="P172" s="335"/>
      <c r="Q172" s="331"/>
      <c r="R172" s="331"/>
      <c r="S172" s="335"/>
      <c r="T172" s="335"/>
      <c r="U172" s="335"/>
      <c r="V172" s="335"/>
      <c r="W172" s="331"/>
      <c r="X172" s="331"/>
      <c r="Y172" s="331"/>
      <c r="Z172" s="331"/>
      <c r="AA172" s="335"/>
      <c r="AB172" s="335"/>
      <c r="AC172" s="335"/>
      <c r="AD172" s="335"/>
      <c r="AE172" s="335"/>
      <c r="AF172" s="335"/>
      <c r="AG172" s="335"/>
      <c r="AH172" s="335"/>
      <c r="AI172" s="335"/>
      <c r="AJ172" s="335"/>
      <c r="AK172" s="335"/>
      <c r="AL172" s="335"/>
      <c r="AM172" s="335"/>
      <c r="AN172" s="335"/>
      <c r="AO172" s="335"/>
      <c r="AP172" s="335"/>
      <c r="AQ172" s="335"/>
      <c r="AR172" s="335"/>
      <c r="AS172" s="335"/>
      <c r="AT172" s="335"/>
      <c r="AU172" s="335"/>
      <c r="AV172" s="335"/>
      <c r="AW172" s="335"/>
      <c r="AX172" s="335"/>
      <c r="AY172" s="335"/>
      <c r="AZ172" s="335"/>
      <c r="BA172" s="335"/>
      <c r="BB172" s="335"/>
      <c r="BC172" s="38"/>
      <c r="BT172" s="606"/>
      <c r="BU172" s="607"/>
      <c r="BV172" s="607"/>
      <c r="BW172" s="607"/>
      <c r="BX172" s="607"/>
      <c r="BY172" s="607"/>
      <c r="BZ172" s="607"/>
      <c r="CA172" s="607"/>
      <c r="CB172" s="607"/>
      <c r="CC172" s="607"/>
      <c r="CD172" s="607"/>
      <c r="CE172" s="608"/>
      <c r="CF172" s="606"/>
      <c r="CG172" s="607"/>
      <c r="CH172" s="607"/>
      <c r="CI172" s="607"/>
      <c r="CJ172" s="607"/>
      <c r="CK172" s="607"/>
      <c r="CL172" s="607"/>
      <c r="CM172" s="607"/>
      <c r="CN172" s="607"/>
      <c r="CO172" s="607"/>
      <c r="CP172" s="607"/>
      <c r="CQ172" s="608"/>
    </row>
    <row r="173" spans="2:95" ht="9.75" customHeight="1">
      <c r="B173" s="37"/>
      <c r="C173" s="298" t="s">
        <v>321</v>
      </c>
      <c r="D173" s="299"/>
      <c r="E173" s="299"/>
      <c r="F173" s="299"/>
      <c r="G173" s="299"/>
      <c r="H173" s="299"/>
      <c r="I173" s="299"/>
      <c r="J173" s="299"/>
      <c r="K173" s="299"/>
      <c r="L173" s="299"/>
      <c r="M173" s="299"/>
      <c r="N173" s="299"/>
      <c r="O173" s="299"/>
      <c r="P173" s="300"/>
      <c r="Q173" s="298" t="s">
        <v>322</v>
      </c>
      <c r="R173" s="300"/>
      <c r="S173" s="430">
        <v>1</v>
      </c>
      <c r="T173" s="431"/>
      <c r="U173" s="431"/>
      <c r="V173" s="432"/>
      <c r="W173" s="430">
        <v>2</v>
      </c>
      <c r="X173" s="431"/>
      <c r="Y173" s="431"/>
      <c r="Z173" s="432"/>
      <c r="AA173" s="430">
        <v>3</v>
      </c>
      <c r="AB173" s="431"/>
      <c r="AC173" s="431"/>
      <c r="AD173" s="432"/>
      <c r="AE173" s="430">
        <v>4</v>
      </c>
      <c r="AF173" s="431"/>
      <c r="AG173" s="431"/>
      <c r="AH173" s="432"/>
      <c r="AI173" s="430">
        <v>5</v>
      </c>
      <c r="AJ173" s="431"/>
      <c r="AK173" s="431"/>
      <c r="AL173" s="431"/>
      <c r="AM173" s="432"/>
      <c r="AN173" s="430">
        <v>6</v>
      </c>
      <c r="AO173" s="431"/>
      <c r="AP173" s="431"/>
      <c r="AQ173" s="431"/>
      <c r="AR173" s="432"/>
      <c r="AS173" s="430">
        <v>7</v>
      </c>
      <c r="AT173" s="431"/>
      <c r="AU173" s="431"/>
      <c r="AV173" s="431"/>
      <c r="AW173" s="432"/>
      <c r="AX173" s="430">
        <v>8</v>
      </c>
      <c r="AY173" s="431"/>
      <c r="AZ173" s="431"/>
      <c r="BA173" s="431"/>
      <c r="BB173" s="432"/>
      <c r="BC173" s="38"/>
      <c r="BT173" s="114" t="s">
        <v>344</v>
      </c>
      <c r="BU173" s="114" t="s">
        <v>345</v>
      </c>
      <c r="BV173" s="114" t="s">
        <v>346</v>
      </c>
      <c r="BW173" s="114" t="s">
        <v>347</v>
      </c>
      <c r="BX173" s="114" t="s">
        <v>348</v>
      </c>
      <c r="BY173" s="114" t="s">
        <v>349</v>
      </c>
      <c r="BZ173" s="114" t="s">
        <v>350</v>
      </c>
      <c r="CA173" s="114" t="s">
        <v>351</v>
      </c>
      <c r="CB173" s="114" t="s">
        <v>352</v>
      </c>
      <c r="CC173" s="114" t="s">
        <v>353</v>
      </c>
      <c r="CD173" s="114" t="s">
        <v>354</v>
      </c>
      <c r="CE173" s="114" t="s">
        <v>355</v>
      </c>
      <c r="CF173" s="114" t="s">
        <v>344</v>
      </c>
      <c r="CG173" s="114" t="s">
        <v>345</v>
      </c>
      <c r="CH173" s="114" t="s">
        <v>346</v>
      </c>
      <c r="CI173" s="114" t="s">
        <v>347</v>
      </c>
      <c r="CJ173" s="114" t="s">
        <v>348</v>
      </c>
      <c r="CK173" s="114" t="s">
        <v>349</v>
      </c>
      <c r="CL173" s="114" t="s">
        <v>350</v>
      </c>
      <c r="CM173" s="114" t="s">
        <v>351</v>
      </c>
      <c r="CN173" s="114" t="s">
        <v>352</v>
      </c>
      <c r="CO173" s="114" t="s">
        <v>353</v>
      </c>
      <c r="CP173" s="114" t="s">
        <v>354</v>
      </c>
      <c r="CQ173" s="114" t="s">
        <v>355</v>
      </c>
    </row>
    <row r="174" spans="2:95" ht="12" customHeight="1">
      <c r="B174" s="37"/>
      <c r="C174" s="350" t="s">
        <v>165</v>
      </c>
      <c r="D174" s="351"/>
      <c r="E174" s="351"/>
      <c r="F174" s="351"/>
      <c r="G174" s="351"/>
      <c r="H174" s="351"/>
      <c r="I174" s="351"/>
      <c r="J174" s="351"/>
      <c r="K174" s="351"/>
      <c r="L174" s="351"/>
      <c r="M174" s="351"/>
      <c r="N174" s="351"/>
      <c r="O174" s="351"/>
      <c r="P174" s="352"/>
      <c r="Q174" s="559">
        <v>0</v>
      </c>
      <c r="R174" s="560"/>
      <c r="S174" s="563">
        <f>IF($AA$24="январь",BT174,IF($AA$24="февраль",BU174,IF($AA$24="март",BV174,IF($AA$24="апрель",BW174,IF($AA$24="май",BX174,IF($AA$24="июнь",BY174,IF($AA$24="июль",BZ174,IF($AA$24="август",CA174))))))))+IF($AA$24="сентябрь",CB174,IF($AA$24="октябрь",CC174,IF($AA$24="ноябрь",CD174,IF($AA$24="декабрь",CE174))))</f>
        <v>0</v>
      </c>
      <c r="T174" s="563"/>
      <c r="U174" s="563"/>
      <c r="V174" s="563"/>
      <c r="W174" s="563">
        <f>IF($AA$24="январь",BT174,IF($AA$24="февраль",(BT174+BU174)/2,IF($AA$24="март",(BT174+BU174+BV174)/3,IF($AA$24="апрель",(BT174+BU174+BV174+BW174)/4,IF($AA$24="май",(BT174+BU174+BV174+BW174+BX174)/5,IF($AA$24="июнь",(BT174+BU174+BV174+BW174+BX174+BY174)/6,IF($AA$24="июль",(BT174+BU174+BV174+BW174+BX174+BY174+BZ174)/7,IF($AA$24="август",(BT174+BU174+BV174+BW174+BX174+BY174+BZ174+CA174)/8))))))))+IF($AA$24="сентябрь",(BT174+BU174+BV174+BW174+BX174+BY174+BZ174+CA174+CB174)/9,IF($AA$24="октябрь",(BT174+BU174+BV174+BW174+BX174+BY174+BZ174+CA174+CB174+CC174)/10,IF($AA$24="ноябрь",(BT174+BU174+BV174+BW174+BX174+BY174+BZ174+CA174+CB174+CC174+CD174)/11,IF($AA$24="декабрь",(BT174+BU174+BV174+BW174+BX174+BY174+BZ174+CA174+CB174+CC174+CD174+CE174)/12))))</f>
        <v>0</v>
      </c>
      <c r="X174" s="563"/>
      <c r="Y174" s="563"/>
      <c r="Z174" s="563"/>
      <c r="AA174" s="512">
        <f>'12-т (пред.год)'!S176</f>
        <v>0</v>
      </c>
      <c r="AB174" s="513"/>
      <c r="AC174" s="513"/>
      <c r="AD174" s="514"/>
      <c r="AE174" s="512">
        <f>'12-т (пред.год)'!W176</f>
        <v>0</v>
      </c>
      <c r="AF174" s="513"/>
      <c r="AG174" s="513"/>
      <c r="AH174" s="514"/>
      <c r="AI174" s="510">
        <f>IF($AA$24="январь",CF174,IF($AA$24="февраль",CG174,IF($AA$24="март",CH174,IF($AA$24="апрель",CI174,IF($AA$24="май",CJ174,IF($AA$24="июнь",CK174,IF($AA$24="июль",CL174,IF($AA$24="август",CM174))))))))+IF($AA$24="сентябрь",CN174,IF($AA$24="октябрь",CO174,IF($AA$24="ноябрь",CP174,IF($AA$24="декабрь",CQ174))))</f>
        <v>0</v>
      </c>
      <c r="AJ174" s="510"/>
      <c r="AK174" s="510"/>
      <c r="AL174" s="510"/>
      <c r="AM174" s="510"/>
      <c r="AN174" s="510">
        <f>IF($AA$24="январь",CF174,IF($AA$24="февраль",(CF174+CG174),IF($AA$24="март",(CF174+CG174+CH174),IF($AA$24="апрель",(CF174+CG174+CH174+CI174),IF($AA$24="май",(CF174+CG174+CH174+CI174+CJ174),IF($AA$24="июнь",(CF174+CG174+CH174+CI174+CJ174+CK174),IF($AA$24="июль",(CF174+CG174+CH174+CI174+CJ174+CK174+CL174),IF($AA$24="август",(CF174+CG174+CH174+CI174+CJ174+CK174+CL174+CM174)))))))))+IF($AA$24="сентябрь",(CF174+CG174+CH174+CI174+CJ174+CK174+CL174+CM174+CN174),IF($AA$24="октябрь",(CF174+CG174+CH174+CI174+CJ174+CK174+CL174+CM174+CN174+CO174),IF($AA$24="ноябрь",(CF174+CG174+CH174+CI174+CJ174+CK174+CL174+CM174+CN174+CO174+CP174),IF($AA$24="декабрь",(CF174+CG174+CH174+CI174+CJ174+CK174+CL174+CM174+CN174+CO174+CP174+CQ174)))))</f>
        <v>0</v>
      </c>
      <c r="AO174" s="510"/>
      <c r="AP174" s="510"/>
      <c r="AQ174" s="510"/>
      <c r="AR174" s="510"/>
      <c r="AS174" s="500">
        <f>'12-т (пред.год)'!AI176</f>
        <v>0</v>
      </c>
      <c r="AT174" s="501"/>
      <c r="AU174" s="501"/>
      <c r="AV174" s="501"/>
      <c r="AW174" s="502"/>
      <c r="AX174" s="500">
        <f>'12-т (пред.год)'!AN176</f>
        <v>0</v>
      </c>
      <c r="AY174" s="501"/>
      <c r="AZ174" s="501"/>
      <c r="BA174" s="501"/>
      <c r="BB174" s="502"/>
      <c r="BC174" s="38"/>
      <c r="BT174" s="602"/>
      <c r="BU174" s="602"/>
      <c r="BV174" s="602"/>
      <c r="BW174" s="602"/>
      <c r="BX174" s="602"/>
      <c r="BY174" s="602"/>
      <c r="BZ174" s="602"/>
      <c r="CA174" s="602"/>
      <c r="CB174" s="602"/>
      <c r="CC174" s="602"/>
      <c r="CD174" s="602"/>
      <c r="CE174" s="602"/>
      <c r="CF174" s="610"/>
      <c r="CG174" s="610"/>
      <c r="CH174" s="610"/>
      <c r="CI174" s="610"/>
      <c r="CJ174" s="610"/>
      <c r="CK174" s="610"/>
      <c r="CL174" s="610"/>
      <c r="CM174" s="610"/>
      <c r="CN174" s="610"/>
      <c r="CO174" s="610"/>
      <c r="CP174" s="610"/>
      <c r="CQ174" s="610"/>
    </row>
    <row r="175" spans="2:95" ht="21" customHeight="1">
      <c r="B175" s="37"/>
      <c r="C175" s="489" t="s">
        <v>415</v>
      </c>
      <c r="D175" s="490"/>
      <c r="E175" s="490"/>
      <c r="F175" s="490"/>
      <c r="G175" s="490"/>
      <c r="H175" s="490"/>
      <c r="I175" s="490"/>
      <c r="J175" s="490"/>
      <c r="K175" s="490"/>
      <c r="L175" s="490"/>
      <c r="M175" s="490"/>
      <c r="N175" s="490"/>
      <c r="O175" s="490"/>
      <c r="P175" s="491"/>
      <c r="Q175" s="561"/>
      <c r="R175" s="562"/>
      <c r="S175" s="525"/>
      <c r="T175" s="525"/>
      <c r="U175" s="525"/>
      <c r="V175" s="525"/>
      <c r="W175" s="525"/>
      <c r="X175" s="525"/>
      <c r="Y175" s="525"/>
      <c r="Z175" s="525"/>
      <c r="AA175" s="515"/>
      <c r="AB175" s="516"/>
      <c r="AC175" s="516"/>
      <c r="AD175" s="517"/>
      <c r="AE175" s="515"/>
      <c r="AF175" s="516"/>
      <c r="AG175" s="516"/>
      <c r="AH175" s="517"/>
      <c r="AI175" s="511"/>
      <c r="AJ175" s="511"/>
      <c r="AK175" s="511"/>
      <c r="AL175" s="511"/>
      <c r="AM175" s="511"/>
      <c r="AN175" s="511"/>
      <c r="AO175" s="511"/>
      <c r="AP175" s="511"/>
      <c r="AQ175" s="511"/>
      <c r="AR175" s="511"/>
      <c r="AS175" s="503"/>
      <c r="AT175" s="504"/>
      <c r="AU175" s="504"/>
      <c r="AV175" s="504"/>
      <c r="AW175" s="505"/>
      <c r="AX175" s="503"/>
      <c r="AY175" s="504"/>
      <c r="AZ175" s="504"/>
      <c r="BA175" s="504"/>
      <c r="BB175" s="505"/>
      <c r="BC175" s="38"/>
      <c r="BT175" s="603"/>
      <c r="BU175" s="603"/>
      <c r="BV175" s="603"/>
      <c r="BW175" s="603"/>
      <c r="BX175" s="603"/>
      <c r="BY175" s="603"/>
      <c r="BZ175" s="603"/>
      <c r="CA175" s="603"/>
      <c r="CB175" s="603"/>
      <c r="CC175" s="603"/>
      <c r="CD175" s="603"/>
      <c r="CE175" s="603"/>
      <c r="CF175" s="611"/>
      <c r="CG175" s="611"/>
      <c r="CH175" s="611"/>
      <c r="CI175" s="611"/>
      <c r="CJ175" s="611"/>
      <c r="CK175" s="611"/>
      <c r="CL175" s="611"/>
      <c r="CM175" s="611"/>
      <c r="CN175" s="611"/>
      <c r="CO175" s="611"/>
      <c r="CP175" s="611"/>
      <c r="CQ175" s="611"/>
    </row>
    <row r="176" spans="2:95" ht="24.75" customHeight="1">
      <c r="B176" s="37"/>
      <c r="C176" s="494" t="s">
        <v>248</v>
      </c>
      <c r="D176" s="495"/>
      <c r="E176" s="495"/>
      <c r="F176" s="495"/>
      <c r="G176" s="495"/>
      <c r="H176" s="495"/>
      <c r="I176" s="495"/>
      <c r="J176" s="495"/>
      <c r="K176" s="495"/>
      <c r="L176" s="495"/>
      <c r="M176" s="495"/>
      <c r="N176" s="495"/>
      <c r="O176" s="495"/>
      <c r="P176" s="496"/>
      <c r="Q176" s="564">
        <v>1</v>
      </c>
      <c r="R176" s="565"/>
      <c r="S176" s="493">
        <f>IF($AA$24="январь",BT176,IF($AA$24="февраль",BU176,IF($AA$24="март",BV176,IF($AA$24="апрель",BW176,IF($AA$24="май",BX176,IF($AA$24="июнь",BY176,IF($AA$24="июль",BZ176,IF($AA$24="август",CA176))))))))+IF($AA$24="сентябрь",CB176,IF($AA$24="октябрь",CC176,IF($AA$24="ноябрь",CD176,IF($AA$24="декабрь",CE176))))</f>
        <v>0</v>
      </c>
      <c r="T176" s="493"/>
      <c r="U176" s="493"/>
      <c r="V176" s="493"/>
      <c r="W176" s="493">
        <f>IF($AA$24="январь",BT176,IF($AA$24="февраль",(BT176+BU176)/2,IF($AA$24="март",(BT176+BU176+BV176)/3,IF($AA$24="апрель",(BT176+BU176+BV176+BW176)/4,IF($AA$24="май",(BT176+BU176+BV176+BW176+BX176)/5,IF($AA$24="июнь",(BT176+BU176+BV176+BW176+BX176+BY176)/6,IF($AA$24="июль",(BT176+BU176+BV176+BW176+BX176+BY176+BZ176)/7,IF($AA$24="август",(BT176+BU176+BV176+BW176+BX176+BY176+BZ176+CA176)/8))))))))+IF($AA$24="сентябрь",(BT176+BU176+BV176+BW176+BX176+BY176+BZ176+CA176+CB176)/9,IF($AA$24="октябрь",(BT176+BU176+BV176+BW176+BX176+BY176+BZ176+CA176+CB176+CC176)/10,IF($AA$24="ноябрь",(BT176+BU176+BV176+BW176+BX176+BY176+BZ176+CA176+CB176+CC176+CD176)/11,IF($AA$24="декабрь",(BT176+BU176+BV176+BW176+BX176+BY176+BZ176+CA176+CB176+CC176+CD176+CE176)/12))))</f>
        <v>0</v>
      </c>
      <c r="X176" s="493"/>
      <c r="Y176" s="493"/>
      <c r="Z176" s="493"/>
      <c r="AA176" s="497">
        <f>'12-т (пред.год)'!S178</f>
        <v>0</v>
      </c>
      <c r="AB176" s="498"/>
      <c r="AC176" s="498"/>
      <c r="AD176" s="499"/>
      <c r="AE176" s="497">
        <f>'12-т (пред.год)'!W178</f>
        <v>0</v>
      </c>
      <c r="AF176" s="498"/>
      <c r="AG176" s="498"/>
      <c r="AH176" s="499"/>
      <c r="AI176" s="506">
        <f>IF($AA$24="январь",CF176,IF($AA$24="февраль",CG176,IF($AA$24="март",CH176,IF($AA$24="апрель",CI176,IF($AA$24="май",CJ176,IF($AA$24="июнь",CK176,IF($AA$24="июль",CL176,IF($AA$24="август",CM176))))))))+IF($AA$24="сентябрь",CN176,IF($AA$24="октябрь",CO176,IF($AA$24="ноябрь",CP176,IF($AA$24="декабрь",CQ176))))</f>
        <v>0</v>
      </c>
      <c r="AJ176" s="506"/>
      <c r="AK176" s="506"/>
      <c r="AL176" s="506"/>
      <c r="AM176" s="506"/>
      <c r="AN176" s="506">
        <f>IF($AA$24="январь",CF176,IF($AA$24="февраль",(CF176+CG176),IF($AA$24="март",(CF176+CG176+CH176),IF($AA$24="апрель",(CF176+CG176+CH176+CI176),IF($AA$24="май",(CF176+CG176+CH176+CI176+CJ176),IF($AA$24="июнь",(CF176+CG176+CH176+CI176+CJ176+CK176),IF($AA$24="июль",(CF176+CG176+CH176+CI176+CJ176+CK176+CL176),IF($AA$24="август",(CF176+CG176+CH176+CI176+CJ176+CK176+CL176+CM176)))))))))+IF($AA$24="сентябрь",(CF176+CG176+CH176+CI176+CJ176+CK176+CL176+CM176+CN176),IF($AA$24="октябрь",(CF176+CG176+CH176+CI176+CJ176+CK176+CL176+CM176+CN176+CO176),IF($AA$24="ноябрь",(CF176+CG176+CH176+CI176+CJ176+CK176+CL176+CM176+CN176+CO176+CP176),IF($AA$24="декабрь",(CF176+CG176+CH176+CI176+CJ176+CK176+CL176+CM176+CN176+CO176+CP176+CQ176)))))</f>
        <v>0</v>
      </c>
      <c r="AO176" s="506"/>
      <c r="AP176" s="506"/>
      <c r="AQ176" s="506"/>
      <c r="AR176" s="506"/>
      <c r="AS176" s="507">
        <f>'12-т (пред.год)'!AI178</f>
        <v>0</v>
      </c>
      <c r="AT176" s="508"/>
      <c r="AU176" s="508"/>
      <c r="AV176" s="508"/>
      <c r="AW176" s="509"/>
      <c r="AX176" s="507">
        <f>'12-т (пред.год)'!AN178</f>
        <v>0</v>
      </c>
      <c r="AY176" s="508"/>
      <c r="AZ176" s="508"/>
      <c r="BA176" s="508"/>
      <c r="BB176" s="509"/>
      <c r="BC176" s="38"/>
      <c r="BT176" s="182"/>
      <c r="BU176" s="182"/>
      <c r="BV176" s="182"/>
      <c r="BW176" s="182"/>
      <c r="BX176" s="182"/>
      <c r="BY176" s="182"/>
      <c r="BZ176" s="182"/>
      <c r="CA176" s="182"/>
      <c r="CB176" s="182"/>
      <c r="CC176" s="182"/>
      <c r="CD176" s="182"/>
      <c r="CE176" s="182"/>
      <c r="CF176" s="183"/>
      <c r="CG176" s="183"/>
      <c r="CH176" s="183"/>
      <c r="CI176" s="183"/>
      <c r="CJ176" s="183"/>
      <c r="CK176" s="183"/>
      <c r="CL176" s="183"/>
      <c r="CM176" s="183"/>
      <c r="CN176" s="183"/>
      <c r="CO176" s="183"/>
      <c r="CP176" s="183"/>
      <c r="CQ176" s="183"/>
    </row>
    <row r="177" spans="2:95" ht="12" customHeight="1">
      <c r="B177" s="37"/>
      <c r="C177" s="494" t="s">
        <v>249</v>
      </c>
      <c r="D177" s="495"/>
      <c r="E177" s="495"/>
      <c r="F177" s="495"/>
      <c r="G177" s="495"/>
      <c r="H177" s="495"/>
      <c r="I177" s="495"/>
      <c r="J177" s="495"/>
      <c r="K177" s="495"/>
      <c r="L177" s="495"/>
      <c r="M177" s="495"/>
      <c r="N177" s="495"/>
      <c r="O177" s="495"/>
      <c r="P177" s="496"/>
      <c r="Q177" s="619">
        <v>125</v>
      </c>
      <c r="R177" s="619"/>
      <c r="S177" s="493">
        <f>IF($AA$24="январь",BT177,IF($AA$24="февраль",BU177,IF($AA$24="март",BV177,IF($AA$24="апрель",BW177,IF($AA$24="май",BX177,IF($AA$24="июнь",BY177,IF($AA$24="июль",BZ177,IF($AA$24="август",CA177))))))))+IF($AA$24="сентябрь",CB177,IF($AA$24="октябрь",CC177,IF($AA$24="ноябрь",CD177,IF($AA$24="декабрь",CE177))))</f>
        <v>0</v>
      </c>
      <c r="T177" s="493"/>
      <c r="U177" s="493"/>
      <c r="V177" s="493"/>
      <c r="W177" s="493">
        <f>IF($AA$24="январь",BT177,IF($AA$24="февраль",(BT177+BU177)/2,IF($AA$24="март",(BT177+BU177+BV177)/3,IF($AA$24="апрель",(BT177+BU177+BV177+BW177)/4,IF($AA$24="май",(BT177+BU177+BV177+BW177+BX177)/5,IF($AA$24="июнь",(BT177+BU177+BV177+BW177+BX177+BY177)/6,IF($AA$24="июль",(BT177+BU177+BV177+BW177+BX177+BY177+BZ177)/7,IF($AA$24="август",(BT177+BU177+BV177+BW177+BX177+BY177+BZ177+CA177)/8))))))))+IF($AA$24="сентябрь",(BT177+BU177+BV177+BW177+BX177+BY177+BZ177+CA177+CB177)/9,IF($AA$24="октябрь",(BT177+BU177+BV177+BW177+BX177+BY177+BZ177+CA177+CB177+CC177)/10,IF($AA$24="ноябрь",(BT177+BU177+BV177+BW177+BX177+BY177+BZ177+CA177+CB177+CC177+CD177)/11,IF($AA$24="декабрь",(BT177+BU177+BV177+BW177+BX177+BY177+BZ177+CA177+CB177+CC177+CD177+CE177)/12))))</f>
        <v>0</v>
      </c>
      <c r="X177" s="493"/>
      <c r="Y177" s="493"/>
      <c r="Z177" s="493"/>
      <c r="AA177" s="493">
        <f>'12-т (пред.год)'!S178</f>
        <v>0</v>
      </c>
      <c r="AB177" s="493"/>
      <c r="AC177" s="493"/>
      <c r="AD177" s="493"/>
      <c r="AE177" s="493">
        <f>'12-т (пред.год)'!W178</f>
        <v>0</v>
      </c>
      <c r="AF177" s="493"/>
      <c r="AG177" s="493"/>
      <c r="AH177" s="493"/>
      <c r="AI177" s="506">
        <f>IF($AA$24="январь",CF177,IF($AA$24="февраль",CG177,IF($AA$24="март",CH177,IF($AA$24="апрель",CI177,IF($AA$24="май",CJ177,IF($AA$24="июнь",CK177,IF($AA$24="июль",CL177,IF($AA$24="август",CM177))))))))+IF($AA$24="сентябрь",CN177,IF($AA$24="октябрь",CO177,IF($AA$24="ноябрь",CP177,IF($AA$24="декабрь",CQ177))))</f>
        <v>0</v>
      </c>
      <c r="AJ177" s="506"/>
      <c r="AK177" s="506"/>
      <c r="AL177" s="506"/>
      <c r="AM177" s="506"/>
      <c r="AN177" s="506">
        <f>IF($AA$24="январь",CF177,IF($AA$24="февраль",(CF177+CG177),IF($AA$24="март",(CF177+CG177+CH177),IF($AA$24="апрель",(CF177+CG177+CH177+CI177),IF($AA$24="май",(CF177+CG177+CH177+CI177+CJ177),IF($AA$24="июнь",(CF177+CG177+CH177+CI177+CJ177+CK177),IF($AA$24="июль",(CF177+CG177+CH177+CI177+CJ177+CK177+CL177),IF($AA$24="август",(CF177+CG177+CH177+CI177+CJ177+CK177+CL177+CM177)))))))))+IF($AA$24="сентябрь",(CF177+CG177+CH177+CI177+CJ177+CK177+CL177+CM177+CN177),IF($AA$24="октябрь",(CF177+CG177+CH177+CI177+CJ177+CK177+CL177+CM177+CN177+CO177),IF($AA$24="ноябрь",(CF177+CG177+CH177+CI177+CJ177+CK177+CL177+CM177+CN177+CO177+CP177),IF($AA$24="декабрь",(CF177+CG177+CH177+CI177+CJ177+CK177+CL177+CM177+CN177+CO177+CP177+CQ177)))))</f>
        <v>0</v>
      </c>
      <c r="AO177" s="506"/>
      <c r="AP177" s="506"/>
      <c r="AQ177" s="506"/>
      <c r="AR177" s="506"/>
      <c r="AS177" s="519">
        <f>'12-т (пред.год)'!AI178</f>
        <v>0</v>
      </c>
      <c r="AT177" s="519"/>
      <c r="AU177" s="519"/>
      <c r="AV177" s="519"/>
      <c r="AW177" s="519"/>
      <c r="AX177" s="519">
        <f>'12-т (пред.год)'!AN178</f>
        <v>0</v>
      </c>
      <c r="AY177" s="519"/>
      <c r="AZ177" s="519"/>
      <c r="BA177" s="519"/>
      <c r="BB177" s="519"/>
      <c r="BC177" s="38"/>
      <c r="BT177" s="182"/>
      <c r="BU177" s="182"/>
      <c r="BV177" s="182"/>
      <c r="BW177" s="182"/>
      <c r="BX177" s="182"/>
      <c r="BY177" s="182"/>
      <c r="BZ177" s="182"/>
      <c r="CA177" s="182"/>
      <c r="CB177" s="182"/>
      <c r="CC177" s="182"/>
      <c r="CD177" s="182"/>
      <c r="CE177" s="182"/>
      <c r="CF177" s="183"/>
      <c r="CG177" s="183"/>
      <c r="CH177" s="183"/>
      <c r="CI177" s="183"/>
      <c r="CJ177" s="183"/>
      <c r="CK177" s="183"/>
      <c r="CL177" s="183"/>
      <c r="CM177" s="183"/>
      <c r="CN177" s="183"/>
      <c r="CO177" s="183"/>
      <c r="CP177" s="183"/>
      <c r="CQ177" s="183"/>
    </row>
    <row r="178" spans="2:95" ht="12" customHeight="1">
      <c r="B178" s="37"/>
      <c r="C178" s="595" t="s">
        <v>329</v>
      </c>
      <c r="D178" s="596"/>
      <c r="E178" s="596"/>
      <c r="F178" s="596"/>
      <c r="G178" s="596"/>
      <c r="H178" s="596"/>
      <c r="I178" s="596"/>
      <c r="J178" s="596"/>
      <c r="K178" s="596"/>
      <c r="L178" s="596"/>
      <c r="M178" s="596"/>
      <c r="N178" s="596"/>
      <c r="O178" s="596"/>
      <c r="P178" s="597"/>
      <c r="Q178" s="558">
        <v>2</v>
      </c>
      <c r="R178" s="558"/>
      <c r="S178" s="493">
        <f>IF($AA$24="январь",BT178,IF($AA$24="февраль",BU178,IF($AA$24="март",BV178,IF($AA$24="апрель",BW178,IF($AA$24="май",BX178,IF($AA$24="июнь",BY178,IF($AA$24="июль",BZ178,IF($AA$24="август",CA178))))))))+IF($AA$24="сентябрь",CB178,IF($AA$24="октябрь",CC178,IF($AA$24="ноябрь",CD178,IF($AA$24="декабрь",CE178))))</f>
        <v>0</v>
      </c>
      <c r="T178" s="493"/>
      <c r="U178" s="493"/>
      <c r="V178" s="493"/>
      <c r="W178" s="493">
        <f>IF($AA$24="январь",BT178,IF($AA$24="февраль",(BT178+BU178)/2,IF($AA$24="март",(BT178+BU178+BV178)/3,IF($AA$24="апрель",(BT178+BU178+BV178+BW178)/4,IF($AA$24="май",(BT178+BU178+BV178+BW178+BX178)/5,IF($AA$24="июнь",(BT178+BU178+BV178+BW178+BX178+BY178)/6,IF($AA$24="июль",(BT178+BU178+BV178+BW178+BX178+BY178+BZ178)/7,IF($AA$24="август",(BT178+BU178+BV178+BW178+BX178+BY178+BZ178+CA178)/8))))))))+IF($AA$24="сентябрь",(BT178+BU178+BV178+BW178+BX178+BY178+BZ178+CA178+CB178)/9,IF($AA$24="октябрь",(BT178+BU178+BV178+BW178+BX178+BY178+BZ178+CA178+CB178+CC178)/10,IF($AA$24="ноябрь",(BT178+BU178+BV178+BW178+BX178+BY178+BZ178+CA178+CB178+CC178+CD178)/11,IF($AA$24="декабрь",(BT178+BU178+BV178+BW178+BX178+BY178+BZ178+CA178+CB178+CC178+CD178+CE178)/12))))</f>
        <v>0</v>
      </c>
      <c r="X178" s="493"/>
      <c r="Y178" s="493"/>
      <c r="Z178" s="493"/>
      <c r="AA178" s="493">
        <f>'12-т (пред.год)'!S179</f>
        <v>0</v>
      </c>
      <c r="AB178" s="493"/>
      <c r="AC178" s="493"/>
      <c r="AD178" s="493"/>
      <c r="AE178" s="493">
        <f>'12-т (пред.год)'!W179</f>
        <v>0</v>
      </c>
      <c r="AF178" s="493"/>
      <c r="AG178" s="493"/>
      <c r="AH178" s="493"/>
      <c r="AI178" s="506">
        <f>IF($AA$24="январь",CF178,IF($AA$24="февраль",CG178,IF($AA$24="март",CH178,IF($AA$24="апрель",CI178,IF($AA$24="май",CJ178,IF($AA$24="июнь",CK178,IF($AA$24="июль",CL178,IF($AA$24="август",CM178))))))))+IF($AA$24="сентябрь",CN178,IF($AA$24="октябрь",CO178,IF($AA$24="ноябрь",CP178,IF($AA$24="декабрь",CQ178))))</f>
        <v>0</v>
      </c>
      <c r="AJ178" s="506"/>
      <c r="AK178" s="506"/>
      <c r="AL178" s="506"/>
      <c r="AM178" s="506"/>
      <c r="AN178" s="506">
        <f>IF($AA$24="январь",CF178,IF($AA$24="февраль",(CF178+CG178),IF($AA$24="март",(CF178+CG178+CH178),IF($AA$24="апрель",(CF178+CG178+CH178+CI178),IF($AA$24="май",(CF178+CG178+CH178+CI178+CJ178),IF($AA$24="июнь",(CF178+CG178+CH178+CI178+CJ178+CK178),IF($AA$24="июль",(CF178+CG178+CH178+CI178+CJ178+CK178+CL178),IF($AA$24="август",(CF178+CG178+CH178+CI178+CJ178+CK178+CL178+CM178)))))))))+IF($AA$24="сентябрь",(CF178+CG178+CH178+CI178+CJ178+CK178+CL178+CM178+CN178),IF($AA$24="октябрь",(CF178+CG178+CH178+CI178+CJ178+CK178+CL178+CM178+CN178+CO178),IF($AA$24="ноябрь",(CF178+CG178+CH178+CI178+CJ178+CK178+CL178+CM178+CN178+CO178+CP178),IF($AA$24="декабрь",(CF178+CG178+CH178+CI178+CJ178+CK178+CL178+CM178+CN178+CO178+CP178+CQ178)))))</f>
        <v>0</v>
      </c>
      <c r="AO178" s="506"/>
      <c r="AP178" s="506"/>
      <c r="AQ178" s="506"/>
      <c r="AR178" s="506"/>
      <c r="AS178" s="519">
        <f>'12-т (пред.год)'!AI179</f>
        <v>0</v>
      </c>
      <c r="AT178" s="519"/>
      <c r="AU178" s="519"/>
      <c r="AV178" s="519"/>
      <c r="AW178" s="519"/>
      <c r="AX178" s="519">
        <f>'12-т (пред.год)'!AN179</f>
        <v>0</v>
      </c>
      <c r="AY178" s="519"/>
      <c r="AZ178" s="519"/>
      <c r="BA178" s="519"/>
      <c r="BB178" s="519"/>
      <c r="BC178" s="38"/>
      <c r="BT178" s="182"/>
      <c r="BU178" s="182"/>
      <c r="BV178" s="182"/>
      <c r="BW178" s="182"/>
      <c r="BX178" s="182"/>
      <c r="BY178" s="182"/>
      <c r="BZ178" s="182"/>
      <c r="CA178" s="182"/>
      <c r="CB178" s="182"/>
      <c r="CC178" s="182"/>
      <c r="CD178" s="182"/>
      <c r="CE178" s="182"/>
      <c r="CF178" s="183"/>
      <c r="CG178" s="183"/>
      <c r="CH178" s="183"/>
      <c r="CI178" s="183"/>
      <c r="CJ178" s="183"/>
      <c r="CK178" s="183"/>
      <c r="CL178" s="183"/>
      <c r="CM178" s="183"/>
      <c r="CN178" s="183"/>
      <c r="CO178" s="183"/>
      <c r="CP178" s="183"/>
      <c r="CQ178" s="183"/>
    </row>
    <row r="179" spans="2:95" ht="12" customHeight="1">
      <c r="B179" s="37"/>
      <c r="C179" s="592" t="s">
        <v>288</v>
      </c>
      <c r="D179" s="593"/>
      <c r="E179" s="593"/>
      <c r="F179" s="593"/>
      <c r="G179" s="593"/>
      <c r="H179" s="593"/>
      <c r="I179" s="593"/>
      <c r="J179" s="593"/>
      <c r="K179" s="593"/>
      <c r="L179" s="593"/>
      <c r="M179" s="593"/>
      <c r="N179" s="593"/>
      <c r="O179" s="593"/>
      <c r="P179" s="594"/>
      <c r="Q179" s="598">
        <v>3</v>
      </c>
      <c r="R179" s="599"/>
      <c r="S179" s="525">
        <f>IF($AA$24="январь",BT179,IF($AA$24="февраль",BU179,IF($AA$24="март",BV179,IF($AA$24="апрель",BW179,IF($AA$24="май",BX179,IF($AA$24="июнь",BY179,IF($AA$24="июль",BZ179,IF($AA$24="август",CA179))))))))+IF($AA$24="сентябрь",CB179,IF($AA$24="октябрь",CC179,IF($AA$24="ноябрь",CD179,IF($AA$24="декабрь",CE179))))</f>
        <v>0</v>
      </c>
      <c r="T179" s="525"/>
      <c r="U179" s="525"/>
      <c r="V179" s="525"/>
      <c r="W179" s="525">
        <f>IF($AA$24="январь",BT179,IF($AA$24="февраль",(BT179+BU179)/2,IF($AA$24="март",(BT179+BU179+BV179)/3,IF($AA$24="апрель",(BT179+BU179+BV179+BW179)/4,IF($AA$24="май",(BT179+BU179+BV179+BW179+BX179)/5,IF($AA$24="июнь",(BT179+BU179+BV179+BW179+BX179+BY179)/6,IF($AA$24="июль",(BT179+BU179+BV179+BW179+BX179+BY179+BZ179)/7,IF($AA$24="август",(BT179+BU179+BV179+BW179+BX179+BY179+BZ179+CA179)/8))))))))+IF($AA$24="сентябрь",(BT179+BU179+BV179+BW179+BX179+BY179+BZ179+CA179+CB179)/9,IF($AA$24="октябрь",(BT179+BU179+BV179+BW179+BX179+BY179+BZ179+CA179+CB179+CC179)/10,IF($AA$24="ноябрь",(BT179+BU179+BV179+BW179+BX179+BY179+BZ179+CA179+CB179+CC179+CD179)/11,IF($AA$24="декабрь",(BT179+BU179+BV179+BW179+BX179+BY179+BZ179+CA179+CB179+CC179+CD179+CE179)/12))))</f>
        <v>0</v>
      </c>
      <c r="X179" s="525"/>
      <c r="Y179" s="525"/>
      <c r="Z179" s="525"/>
      <c r="AA179" s="532">
        <f>'12-т (пред.год)'!S180</f>
        <v>0</v>
      </c>
      <c r="AB179" s="533"/>
      <c r="AC179" s="533"/>
      <c r="AD179" s="534"/>
      <c r="AE179" s="532">
        <f>'12-т (пред.год)'!W180</f>
        <v>0</v>
      </c>
      <c r="AF179" s="533"/>
      <c r="AG179" s="533"/>
      <c r="AH179" s="534"/>
      <c r="AI179" s="511">
        <f>IF($AA$24="январь",CF179,IF($AA$24="февраль",CG179,IF($AA$24="март",CH179,IF($AA$24="апрель",CI179,IF($AA$24="май",CJ179,IF($AA$24="июнь",CK179,IF($AA$24="июль",CL179,IF($AA$24="август",CM179))))))))+IF($AA$24="сентябрь",CN179,IF($AA$24="октябрь",CO179,IF($AA$24="ноябрь",CP179,IF($AA$24="декабрь",CQ179))))</f>
        <v>0</v>
      </c>
      <c r="AJ179" s="511"/>
      <c r="AK179" s="511"/>
      <c r="AL179" s="511"/>
      <c r="AM179" s="511"/>
      <c r="AN179" s="511">
        <f>IF($AA$24="январь",CF179,IF($AA$24="февраль",(CF179+CG179),IF($AA$24="март",(CF179+CG179+CH179),IF($AA$24="апрель",(CF179+CG179+CH179+CI179),IF($AA$24="май",(CF179+CG179+CH179+CI179+CJ179),IF($AA$24="июнь",(CF179+CG179+CH179+CI179+CJ179+CK179),IF($AA$24="июль",(CF179+CG179+CH179+CI179+CJ179+CK179+CL179),IF($AA$24="август",(CF179+CG179+CH179+CI179+CJ179+CK179+CL179+CM179)))))))))+IF($AA$24="сентябрь",(CF179+CG179+CH179+CI179+CJ179+CK179+CL179+CM179+CN179),IF($AA$24="октябрь",(CF179+CG179+CH179+CI179+CJ179+CK179+CL179+CM179+CN179+CO179),IF($AA$24="ноябрь",(CF179+CG179+CH179+CI179+CJ179+CK179+CL179+CM179+CN179+CO179+CP179),IF($AA$24="декабрь",(CF179+CG179+CH179+CI179+CJ179+CK179+CL179+CM179+CN179+CO179+CP179+CQ179)))))</f>
        <v>0</v>
      </c>
      <c r="AO179" s="511"/>
      <c r="AP179" s="511"/>
      <c r="AQ179" s="511"/>
      <c r="AR179" s="511"/>
      <c r="AS179" s="503">
        <f>'12-т (пред.год)'!AI180</f>
        <v>0</v>
      </c>
      <c r="AT179" s="504"/>
      <c r="AU179" s="504"/>
      <c r="AV179" s="504"/>
      <c r="AW179" s="505"/>
      <c r="AX179" s="503">
        <f>'12-т (пред.год)'!AN180</f>
        <v>0</v>
      </c>
      <c r="AY179" s="504"/>
      <c r="AZ179" s="504"/>
      <c r="BA179" s="504"/>
      <c r="BB179" s="505"/>
      <c r="BC179" s="38"/>
      <c r="BT179" s="603"/>
      <c r="BU179" s="603"/>
      <c r="BV179" s="603"/>
      <c r="BW179" s="603"/>
      <c r="BX179" s="603"/>
      <c r="BY179" s="603"/>
      <c r="BZ179" s="603"/>
      <c r="CA179" s="603"/>
      <c r="CB179" s="603"/>
      <c r="CC179" s="603"/>
      <c r="CD179" s="603"/>
      <c r="CE179" s="603"/>
      <c r="CF179" s="611"/>
      <c r="CG179" s="611"/>
      <c r="CH179" s="611"/>
      <c r="CI179" s="611"/>
      <c r="CJ179" s="611"/>
      <c r="CK179" s="611"/>
      <c r="CL179" s="611"/>
      <c r="CM179" s="611"/>
      <c r="CN179" s="611"/>
      <c r="CO179" s="611"/>
      <c r="CP179" s="611"/>
      <c r="CQ179" s="611"/>
    </row>
    <row r="180" spans="2:95" ht="12" customHeight="1">
      <c r="B180" s="37"/>
      <c r="C180" s="489" t="s">
        <v>330</v>
      </c>
      <c r="D180" s="490"/>
      <c r="E180" s="490"/>
      <c r="F180" s="490"/>
      <c r="G180" s="490"/>
      <c r="H180" s="490"/>
      <c r="I180" s="490"/>
      <c r="J180" s="490"/>
      <c r="K180" s="490"/>
      <c r="L180" s="490"/>
      <c r="M180" s="490"/>
      <c r="N180" s="490"/>
      <c r="O180" s="490"/>
      <c r="P180" s="491"/>
      <c r="Q180" s="598"/>
      <c r="R180" s="599"/>
      <c r="S180" s="525"/>
      <c r="T180" s="525"/>
      <c r="U180" s="525"/>
      <c r="V180" s="525"/>
      <c r="W180" s="525"/>
      <c r="X180" s="525"/>
      <c r="Y180" s="525"/>
      <c r="Z180" s="525"/>
      <c r="AA180" s="532"/>
      <c r="AB180" s="533"/>
      <c r="AC180" s="533"/>
      <c r="AD180" s="534"/>
      <c r="AE180" s="532"/>
      <c r="AF180" s="533"/>
      <c r="AG180" s="533"/>
      <c r="AH180" s="534"/>
      <c r="AI180" s="511"/>
      <c r="AJ180" s="511"/>
      <c r="AK180" s="511"/>
      <c r="AL180" s="511"/>
      <c r="AM180" s="511"/>
      <c r="AN180" s="511"/>
      <c r="AO180" s="511"/>
      <c r="AP180" s="511"/>
      <c r="AQ180" s="511"/>
      <c r="AR180" s="511"/>
      <c r="AS180" s="503"/>
      <c r="AT180" s="504"/>
      <c r="AU180" s="504"/>
      <c r="AV180" s="504"/>
      <c r="AW180" s="505"/>
      <c r="AX180" s="503"/>
      <c r="AY180" s="504"/>
      <c r="AZ180" s="504"/>
      <c r="BA180" s="504"/>
      <c r="BB180" s="505"/>
      <c r="BC180" s="38"/>
      <c r="BT180" s="603"/>
      <c r="BU180" s="603"/>
      <c r="BV180" s="603"/>
      <c r="BW180" s="603"/>
      <c r="BX180" s="603"/>
      <c r="BY180" s="603"/>
      <c r="BZ180" s="603"/>
      <c r="CA180" s="603"/>
      <c r="CB180" s="603"/>
      <c r="CC180" s="603"/>
      <c r="CD180" s="603"/>
      <c r="CE180" s="603"/>
      <c r="CF180" s="611"/>
      <c r="CG180" s="611"/>
      <c r="CH180" s="611"/>
      <c r="CI180" s="611"/>
      <c r="CJ180" s="611"/>
      <c r="CK180" s="611"/>
      <c r="CL180" s="611"/>
      <c r="CM180" s="611"/>
      <c r="CN180" s="611"/>
      <c r="CO180" s="611"/>
      <c r="CP180" s="611"/>
      <c r="CQ180" s="611"/>
    </row>
    <row r="181" spans="2:95" ht="15.75" customHeight="1">
      <c r="B181" s="37"/>
      <c r="C181" s="521" t="s">
        <v>455</v>
      </c>
      <c r="D181" s="521"/>
      <c r="E181" s="521"/>
      <c r="F181" s="521"/>
      <c r="G181" s="521"/>
      <c r="H181" s="521"/>
      <c r="I181" s="521"/>
      <c r="J181" s="521"/>
      <c r="K181" s="521"/>
      <c r="L181" s="521"/>
      <c r="M181" s="521"/>
      <c r="N181" s="521"/>
      <c r="O181" s="521"/>
      <c r="P181" s="521"/>
      <c r="Q181" s="523">
        <v>4</v>
      </c>
      <c r="R181" s="523"/>
      <c r="S181" s="525">
        <f>IF($AA$24="январь",BT181,IF($AA$24="февраль",BU181,IF($AA$24="март",BV181,IF($AA$24="апрель",BW181,IF($AA$24="май",BX181,IF($AA$24="июнь",BY181,IF($AA$24="июль",BZ181,IF($AA$24="август",CA181))))))))+IF($AA$24="сентябрь",CB181,IF($AA$24="октябрь",CC181,IF($AA$24="ноябрь",CD181,IF($AA$24="декабрь",CE181))))</f>
        <v>0</v>
      </c>
      <c r="T181" s="525"/>
      <c r="U181" s="525"/>
      <c r="V181" s="525"/>
      <c r="W181" s="525">
        <f>IF($AA$24="январь",BT181,IF($AA$24="февраль",(BT181+BU181)/2,IF($AA$24="март",(BT181+BU181+BV181)/3,IF($AA$24="апрель",(BT181+BU181+BV181+BW181)/4,IF($AA$24="май",(BT181+BU181+BV181+BW181+BX181)/5,IF($AA$24="июнь",(BT181+BU181+BV181+BW181+BX181+BY181)/6,IF($AA$24="июль",(BT181+BU181+BV181+BW181+BX181+BY181+BZ181)/7,IF($AA$24="август",(BT181+BU181+BV181+BW181+BX181+BY181+BZ181+CA181)/8))))))))+IF($AA$24="сентябрь",(BT181+BU181+BV181+BW181+BX181+BY181+BZ181+CA181+CB181)/9,IF($AA$24="октябрь",(BT181+BU181+BV181+BW181+BX181+BY181+BZ181+CA181+CB181+CC181)/10,IF($AA$24="ноябрь",(BT181+BU181+BV181+BW181+BX181+BY181+BZ181+CA181+CB181+CC181+CD181)/11,IF($AA$24="декабрь",(BT181+BU181+BV181+BW181+BX181+BY181+BZ181+CA181+CB181+CC181+CD181+CE181)/12))))</f>
        <v>0</v>
      </c>
      <c r="X181" s="525"/>
      <c r="Y181" s="525"/>
      <c r="Z181" s="525"/>
      <c r="AA181" s="527">
        <f>'12-т (пред.год)'!S182</f>
        <v>0</v>
      </c>
      <c r="AB181" s="527"/>
      <c r="AC181" s="527"/>
      <c r="AD181" s="527"/>
      <c r="AE181" s="527">
        <f>'12-т (пред.год)'!W182</f>
        <v>0</v>
      </c>
      <c r="AF181" s="527"/>
      <c r="AG181" s="527"/>
      <c r="AH181" s="527"/>
      <c r="AI181" s="511">
        <f>IF($AA$24="январь",CF181,IF($AA$24="февраль",CG181,IF($AA$24="март",CH181,IF($AA$24="апрель",CI181,IF($AA$24="май",CJ181,IF($AA$24="июнь",CK181,IF($AA$24="июль",CL181,IF($AA$24="август",CM181))))))))+IF($AA$24="сентябрь",CN181,IF($AA$24="октябрь",CO181,IF($AA$24="ноябрь",CP181,IF($AA$24="декабрь",CQ181))))</f>
        <v>0</v>
      </c>
      <c r="AJ181" s="511"/>
      <c r="AK181" s="511"/>
      <c r="AL181" s="511"/>
      <c r="AM181" s="511"/>
      <c r="AN181" s="511">
        <f>IF($AA$24="январь",CF181,IF($AA$24="февраль",(CF181+CG181),IF($AA$24="март",(CF181+CG181+CH181),IF($AA$24="апрель",(CF181+CG181+CH181+CI181),IF($AA$24="май",(CF181+CG181+CH181+CI181+CJ181),IF($AA$24="июнь",(CF181+CG181+CH181+CI181+CJ181+CK181),IF($AA$24="июль",(CF181+CG181+CH181+CI181+CJ181+CK181+CL181),IF($AA$24="август",(CF181+CG181+CH181+CI181+CJ181+CK181+CL181+CM181)))))))))+IF($AA$24="сентябрь",(CF181+CG181+CH181+CI181+CJ181+CK181+CL181+CM181+CN181),IF($AA$24="октябрь",(CF181+CG181+CH181+CI181+CJ181+CK181+CL181+CM181+CN181+CO181),IF($AA$24="ноябрь",(CF181+CG181+CH181+CI181+CJ181+CK181+CL181+CM181+CN181+CO181+CP181),IF($AA$24="декабрь",(CF181+CG181+CH181+CI181+CJ181+CK181+CL181+CM181+CN181+CO181+CP181+CQ181)))))</f>
        <v>0</v>
      </c>
      <c r="AO181" s="511"/>
      <c r="AP181" s="511"/>
      <c r="AQ181" s="511"/>
      <c r="AR181" s="511"/>
      <c r="AS181" s="519">
        <f>'12-т (пред.год)'!AI182</f>
        <v>0</v>
      </c>
      <c r="AT181" s="519"/>
      <c r="AU181" s="519"/>
      <c r="AV181" s="519"/>
      <c r="AW181" s="519"/>
      <c r="AX181" s="519">
        <f>'12-т (пред.год)'!AN182</f>
        <v>0</v>
      </c>
      <c r="AY181" s="519"/>
      <c r="AZ181" s="519"/>
      <c r="BA181" s="519"/>
      <c r="BB181" s="519"/>
      <c r="BC181" s="38"/>
      <c r="BT181" s="603"/>
      <c r="BU181" s="603"/>
      <c r="BV181" s="603"/>
      <c r="BW181" s="603"/>
      <c r="BX181" s="603"/>
      <c r="BY181" s="603"/>
      <c r="BZ181" s="603"/>
      <c r="CA181" s="603"/>
      <c r="CB181" s="603"/>
      <c r="CC181" s="603"/>
      <c r="CD181" s="603"/>
      <c r="CE181" s="603"/>
      <c r="CF181" s="611"/>
      <c r="CG181" s="611"/>
      <c r="CH181" s="611"/>
      <c r="CI181" s="611"/>
      <c r="CJ181" s="611"/>
      <c r="CK181" s="611"/>
      <c r="CL181" s="611"/>
      <c r="CM181" s="611"/>
      <c r="CN181" s="611"/>
      <c r="CO181" s="611"/>
      <c r="CP181" s="611"/>
      <c r="CQ181" s="611"/>
    </row>
    <row r="182" spans="2:95" ht="18" customHeight="1">
      <c r="B182" s="37"/>
      <c r="C182" s="522"/>
      <c r="D182" s="522"/>
      <c r="E182" s="522"/>
      <c r="F182" s="522"/>
      <c r="G182" s="522"/>
      <c r="H182" s="522"/>
      <c r="I182" s="522"/>
      <c r="J182" s="522"/>
      <c r="K182" s="522"/>
      <c r="L182" s="522"/>
      <c r="M182" s="522"/>
      <c r="N182" s="522"/>
      <c r="O182" s="522"/>
      <c r="P182" s="522"/>
      <c r="Q182" s="524"/>
      <c r="R182" s="524"/>
      <c r="S182" s="526"/>
      <c r="T182" s="526"/>
      <c r="U182" s="526"/>
      <c r="V182" s="526"/>
      <c r="W182" s="526"/>
      <c r="X182" s="526"/>
      <c r="Y182" s="526"/>
      <c r="Z182" s="526"/>
      <c r="AA182" s="528"/>
      <c r="AB182" s="528"/>
      <c r="AC182" s="528"/>
      <c r="AD182" s="528"/>
      <c r="AE182" s="528"/>
      <c r="AF182" s="528"/>
      <c r="AG182" s="528"/>
      <c r="AH182" s="528"/>
      <c r="AI182" s="535"/>
      <c r="AJ182" s="535"/>
      <c r="AK182" s="535"/>
      <c r="AL182" s="535"/>
      <c r="AM182" s="535"/>
      <c r="AN182" s="535"/>
      <c r="AO182" s="535"/>
      <c r="AP182" s="535"/>
      <c r="AQ182" s="535"/>
      <c r="AR182" s="535"/>
      <c r="AS182" s="520"/>
      <c r="AT182" s="520"/>
      <c r="AU182" s="520"/>
      <c r="AV182" s="520"/>
      <c r="AW182" s="520"/>
      <c r="AX182" s="520"/>
      <c r="AY182" s="520"/>
      <c r="AZ182" s="520"/>
      <c r="BA182" s="520"/>
      <c r="BB182" s="520"/>
      <c r="BC182" s="38"/>
      <c r="BT182" s="609"/>
      <c r="BU182" s="609"/>
      <c r="BV182" s="609"/>
      <c r="BW182" s="609"/>
      <c r="BX182" s="609"/>
      <c r="BY182" s="609"/>
      <c r="BZ182" s="609"/>
      <c r="CA182" s="609"/>
      <c r="CB182" s="609"/>
      <c r="CC182" s="609"/>
      <c r="CD182" s="609"/>
      <c r="CE182" s="609"/>
      <c r="CF182" s="612"/>
      <c r="CG182" s="612"/>
      <c r="CH182" s="612"/>
      <c r="CI182" s="612"/>
      <c r="CJ182" s="612"/>
      <c r="CK182" s="612"/>
      <c r="CL182" s="612"/>
      <c r="CM182" s="612"/>
      <c r="CN182" s="612"/>
      <c r="CO182" s="612"/>
      <c r="CP182" s="612"/>
      <c r="CQ182" s="612"/>
    </row>
    <row r="183" spans="2:55" ht="6.75" customHeight="1">
      <c r="B183" s="37"/>
      <c r="C183" s="146"/>
      <c r="D183" s="146"/>
      <c r="E183" s="146"/>
      <c r="F183" s="146"/>
      <c r="G183" s="146"/>
      <c r="H183" s="146"/>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38"/>
    </row>
    <row r="184" spans="2:55" ht="6.75" customHeight="1">
      <c r="B184" s="37"/>
      <c r="C184" s="132" t="s">
        <v>456</v>
      </c>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38"/>
    </row>
    <row r="185" spans="2:55" ht="12" customHeight="1">
      <c r="B185" s="37"/>
      <c r="C185" s="132" t="s">
        <v>143</v>
      </c>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38"/>
    </row>
    <row r="186" spans="2:55" ht="12" customHeight="1">
      <c r="B186" s="37"/>
      <c r="C186" s="53"/>
      <c r="D186" s="10"/>
      <c r="E186" s="10"/>
      <c r="F186" s="10"/>
      <c r="G186" s="10"/>
      <c r="H186" s="10"/>
      <c r="I186" s="10"/>
      <c r="J186" s="10"/>
      <c r="K186" s="10"/>
      <c r="L186" s="10"/>
      <c r="M186" s="10"/>
      <c r="N186" s="10"/>
      <c r="O186" s="10"/>
      <c r="P186" s="10"/>
      <c r="Q186" s="51"/>
      <c r="R186" s="51"/>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38"/>
    </row>
    <row r="187" spans="2:55" ht="12" customHeight="1">
      <c r="B187" s="37"/>
      <c r="C187" s="278" t="s">
        <v>274</v>
      </c>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8"/>
      <c r="AN187" s="278"/>
      <c r="AO187" s="278"/>
      <c r="AP187" s="278"/>
      <c r="AQ187" s="278"/>
      <c r="AR187" s="278"/>
      <c r="AS187" s="278"/>
      <c r="AT187" s="278"/>
      <c r="AU187" s="278"/>
      <c r="AV187" s="278"/>
      <c r="AW187" s="278"/>
      <c r="AX187" s="278"/>
      <c r="AY187" s="278"/>
      <c r="AZ187" s="278"/>
      <c r="BA187" s="278"/>
      <c r="BB187" s="278"/>
      <c r="BC187" s="38"/>
    </row>
    <row r="188" spans="2:55" ht="12" customHeight="1">
      <c r="B188" s="37"/>
      <c r="C188" s="336" t="s">
        <v>275</v>
      </c>
      <c r="D188" s="336"/>
      <c r="E188" s="336"/>
      <c r="F188" s="336"/>
      <c r="G188" s="336"/>
      <c r="H188" s="336"/>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8"/>
    </row>
    <row r="189" spans="2:55" ht="9.75" customHeight="1">
      <c r="B189" s="3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17"/>
      <c r="AZ189" s="117"/>
      <c r="BA189" s="117"/>
      <c r="BB189" s="124" t="s">
        <v>416</v>
      </c>
      <c r="BC189" s="38"/>
    </row>
    <row r="190" spans="2:55" ht="5.25" customHeight="1">
      <c r="B190" s="37"/>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38"/>
    </row>
    <row r="191" spans="2:55" ht="12" customHeight="1">
      <c r="B191" s="37"/>
      <c r="C191" s="229" t="s">
        <v>457</v>
      </c>
      <c r="D191" s="229"/>
      <c r="E191" s="229"/>
      <c r="F191" s="229"/>
      <c r="G191" s="229"/>
      <c r="H191" s="229"/>
      <c r="I191" s="229"/>
      <c r="J191" s="229"/>
      <c r="K191" s="229"/>
      <c r="L191" s="229"/>
      <c r="M191" s="229"/>
      <c r="N191" s="229"/>
      <c r="O191" s="229"/>
      <c r="P191" s="229"/>
      <c r="Q191" s="314" t="s">
        <v>458</v>
      </c>
      <c r="R191" s="315"/>
      <c r="S191" s="315"/>
      <c r="T191" s="315"/>
      <c r="U191" s="315"/>
      <c r="V191" s="316"/>
      <c r="W191" s="229" t="s">
        <v>272</v>
      </c>
      <c r="X191" s="229"/>
      <c r="Y191" s="229"/>
      <c r="Z191" s="229"/>
      <c r="AA191" s="229"/>
      <c r="AB191" s="229"/>
      <c r="AC191" s="229"/>
      <c r="AD191" s="229"/>
      <c r="AE191" s="229"/>
      <c r="AF191" s="229"/>
      <c r="AG191" s="229"/>
      <c r="AH191" s="229"/>
      <c r="AI191" s="229"/>
      <c r="AJ191" s="229"/>
      <c r="AK191" s="229"/>
      <c r="AL191" s="229"/>
      <c r="AM191" s="229" t="s">
        <v>381</v>
      </c>
      <c r="AN191" s="229"/>
      <c r="AO191" s="229"/>
      <c r="AP191" s="229"/>
      <c r="AQ191" s="229"/>
      <c r="AR191" s="229"/>
      <c r="AS191" s="229"/>
      <c r="AT191" s="229"/>
      <c r="AU191" s="229"/>
      <c r="AV191" s="229"/>
      <c r="AW191" s="229"/>
      <c r="AX191" s="229"/>
      <c r="AY191" s="229"/>
      <c r="AZ191" s="229"/>
      <c r="BA191" s="229"/>
      <c r="BB191" s="229"/>
      <c r="BC191" s="38"/>
    </row>
    <row r="192" spans="2:55" ht="12" customHeight="1">
      <c r="B192" s="37"/>
      <c r="C192" s="229"/>
      <c r="D192" s="229"/>
      <c r="E192" s="229"/>
      <c r="F192" s="229"/>
      <c r="G192" s="229"/>
      <c r="H192" s="229"/>
      <c r="I192" s="229"/>
      <c r="J192" s="229"/>
      <c r="K192" s="229"/>
      <c r="L192" s="229"/>
      <c r="M192" s="229"/>
      <c r="N192" s="229"/>
      <c r="O192" s="229"/>
      <c r="P192" s="229"/>
      <c r="Q192" s="317"/>
      <c r="R192" s="318"/>
      <c r="S192" s="318"/>
      <c r="T192" s="318"/>
      <c r="U192" s="318"/>
      <c r="V192" s="31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38"/>
    </row>
    <row r="193" spans="2:55" ht="12" customHeight="1">
      <c r="B193" s="37"/>
      <c r="C193" s="229"/>
      <c r="D193" s="229"/>
      <c r="E193" s="229"/>
      <c r="F193" s="229"/>
      <c r="G193" s="229"/>
      <c r="H193" s="229"/>
      <c r="I193" s="229"/>
      <c r="J193" s="229"/>
      <c r="K193" s="229"/>
      <c r="L193" s="229"/>
      <c r="M193" s="229"/>
      <c r="N193" s="229"/>
      <c r="O193" s="229"/>
      <c r="P193" s="229"/>
      <c r="Q193" s="317"/>
      <c r="R193" s="318"/>
      <c r="S193" s="318"/>
      <c r="T193" s="318"/>
      <c r="U193" s="318"/>
      <c r="V193" s="31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38"/>
    </row>
    <row r="194" spans="2:55" ht="12" customHeight="1">
      <c r="B194" s="37"/>
      <c r="C194" s="229"/>
      <c r="D194" s="229"/>
      <c r="E194" s="229"/>
      <c r="F194" s="229"/>
      <c r="G194" s="229"/>
      <c r="H194" s="229"/>
      <c r="I194" s="229"/>
      <c r="J194" s="229"/>
      <c r="K194" s="229"/>
      <c r="L194" s="229"/>
      <c r="M194" s="229"/>
      <c r="N194" s="229"/>
      <c r="O194" s="229"/>
      <c r="P194" s="229"/>
      <c r="Q194" s="317"/>
      <c r="R194" s="318"/>
      <c r="S194" s="318"/>
      <c r="T194" s="318"/>
      <c r="U194" s="318"/>
      <c r="V194" s="319"/>
      <c r="W194" s="566" t="s">
        <v>241</v>
      </c>
      <c r="X194" s="229"/>
      <c r="Y194" s="229"/>
      <c r="Z194" s="229"/>
      <c r="AA194" s="531" t="s">
        <v>242</v>
      </c>
      <c r="AB194" s="531"/>
      <c r="AC194" s="531"/>
      <c r="AD194" s="531"/>
      <c r="AE194" s="531" t="s">
        <v>273</v>
      </c>
      <c r="AF194" s="531"/>
      <c r="AG194" s="531"/>
      <c r="AH194" s="531"/>
      <c r="AI194" s="531" t="s">
        <v>414</v>
      </c>
      <c r="AJ194" s="531"/>
      <c r="AK194" s="531"/>
      <c r="AL194" s="531"/>
      <c r="AM194" s="531" t="s">
        <v>241</v>
      </c>
      <c r="AN194" s="531"/>
      <c r="AO194" s="531"/>
      <c r="AP194" s="531"/>
      <c r="AQ194" s="531" t="s">
        <v>242</v>
      </c>
      <c r="AR194" s="531"/>
      <c r="AS194" s="531"/>
      <c r="AT194" s="531"/>
      <c r="AU194" s="531" t="s">
        <v>273</v>
      </c>
      <c r="AV194" s="531"/>
      <c r="AW194" s="531"/>
      <c r="AX194" s="531"/>
      <c r="AY194" s="531" t="s">
        <v>17</v>
      </c>
      <c r="AZ194" s="531"/>
      <c r="BA194" s="531"/>
      <c r="BB194" s="531"/>
      <c r="BC194" s="38"/>
    </row>
    <row r="195" spans="2:55" ht="12" customHeight="1">
      <c r="B195" s="37"/>
      <c r="C195" s="229"/>
      <c r="D195" s="229"/>
      <c r="E195" s="229"/>
      <c r="F195" s="229"/>
      <c r="G195" s="229"/>
      <c r="H195" s="229"/>
      <c r="I195" s="229"/>
      <c r="J195" s="229"/>
      <c r="K195" s="229"/>
      <c r="L195" s="229"/>
      <c r="M195" s="229"/>
      <c r="N195" s="229"/>
      <c r="O195" s="229"/>
      <c r="P195" s="229"/>
      <c r="Q195" s="317"/>
      <c r="R195" s="318"/>
      <c r="S195" s="318"/>
      <c r="T195" s="318"/>
      <c r="U195" s="318"/>
      <c r="V195" s="319"/>
      <c r="W195" s="566"/>
      <c r="X195" s="229"/>
      <c r="Y195" s="229"/>
      <c r="Z195" s="229"/>
      <c r="AA195" s="531"/>
      <c r="AB195" s="531"/>
      <c r="AC195" s="531"/>
      <c r="AD195" s="531"/>
      <c r="AE195" s="531"/>
      <c r="AF195" s="531"/>
      <c r="AG195" s="531"/>
      <c r="AH195" s="531"/>
      <c r="AI195" s="531"/>
      <c r="AJ195" s="531"/>
      <c r="AK195" s="531"/>
      <c r="AL195" s="531"/>
      <c r="AM195" s="531"/>
      <c r="AN195" s="531"/>
      <c r="AO195" s="531"/>
      <c r="AP195" s="531"/>
      <c r="AQ195" s="531"/>
      <c r="AR195" s="531"/>
      <c r="AS195" s="531"/>
      <c r="AT195" s="531"/>
      <c r="AU195" s="531"/>
      <c r="AV195" s="531"/>
      <c r="AW195" s="531"/>
      <c r="AX195" s="531"/>
      <c r="AY195" s="531"/>
      <c r="AZ195" s="531"/>
      <c r="BA195" s="531"/>
      <c r="BB195" s="531"/>
      <c r="BC195" s="38"/>
    </row>
    <row r="196" spans="2:55" ht="12" customHeight="1">
      <c r="B196" s="37"/>
      <c r="C196" s="229"/>
      <c r="D196" s="229"/>
      <c r="E196" s="229"/>
      <c r="F196" s="229"/>
      <c r="G196" s="229"/>
      <c r="H196" s="229"/>
      <c r="I196" s="229"/>
      <c r="J196" s="229"/>
      <c r="K196" s="229"/>
      <c r="L196" s="229"/>
      <c r="M196" s="229"/>
      <c r="N196" s="229"/>
      <c r="O196" s="229"/>
      <c r="P196" s="229"/>
      <c r="Q196" s="317"/>
      <c r="R196" s="318"/>
      <c r="S196" s="318"/>
      <c r="T196" s="318"/>
      <c r="U196" s="318"/>
      <c r="V196" s="319"/>
      <c r="W196" s="566"/>
      <c r="X196" s="229"/>
      <c r="Y196" s="229"/>
      <c r="Z196" s="229"/>
      <c r="AA196" s="531"/>
      <c r="AB196" s="531"/>
      <c r="AC196" s="531"/>
      <c r="AD196" s="531"/>
      <c r="AE196" s="531"/>
      <c r="AF196" s="531"/>
      <c r="AG196" s="531"/>
      <c r="AH196" s="531"/>
      <c r="AI196" s="531"/>
      <c r="AJ196" s="531"/>
      <c r="AK196" s="531"/>
      <c r="AL196" s="531"/>
      <c r="AM196" s="531"/>
      <c r="AN196" s="531"/>
      <c r="AO196" s="531"/>
      <c r="AP196" s="531"/>
      <c r="AQ196" s="531"/>
      <c r="AR196" s="531"/>
      <c r="AS196" s="531"/>
      <c r="AT196" s="531"/>
      <c r="AU196" s="531"/>
      <c r="AV196" s="531"/>
      <c r="AW196" s="531"/>
      <c r="AX196" s="531"/>
      <c r="AY196" s="531"/>
      <c r="AZ196" s="531"/>
      <c r="BA196" s="531"/>
      <c r="BB196" s="531"/>
      <c r="BC196" s="38"/>
    </row>
    <row r="197" spans="2:95" ht="12" customHeight="1">
      <c r="B197" s="37"/>
      <c r="C197" s="229"/>
      <c r="D197" s="229"/>
      <c r="E197" s="229"/>
      <c r="F197" s="229"/>
      <c r="G197" s="229"/>
      <c r="H197" s="229"/>
      <c r="I197" s="229"/>
      <c r="J197" s="229"/>
      <c r="K197" s="229"/>
      <c r="L197" s="229"/>
      <c r="M197" s="229"/>
      <c r="N197" s="229"/>
      <c r="O197" s="229"/>
      <c r="P197" s="229"/>
      <c r="Q197" s="317"/>
      <c r="R197" s="318"/>
      <c r="S197" s="318"/>
      <c r="T197" s="318"/>
      <c r="U197" s="318"/>
      <c r="V197" s="319"/>
      <c r="W197" s="566"/>
      <c r="X197" s="229"/>
      <c r="Y197" s="229"/>
      <c r="Z197" s="229"/>
      <c r="AA197" s="531"/>
      <c r="AB197" s="531"/>
      <c r="AC197" s="531"/>
      <c r="AD197" s="531"/>
      <c r="AE197" s="531"/>
      <c r="AF197" s="531"/>
      <c r="AG197" s="531"/>
      <c r="AH197" s="531"/>
      <c r="AI197" s="531"/>
      <c r="AJ197" s="531"/>
      <c r="AK197" s="531"/>
      <c r="AL197" s="531"/>
      <c r="AM197" s="531"/>
      <c r="AN197" s="531"/>
      <c r="AO197" s="531"/>
      <c r="AP197" s="531"/>
      <c r="AQ197" s="531"/>
      <c r="AR197" s="531"/>
      <c r="AS197" s="531"/>
      <c r="AT197" s="531"/>
      <c r="AU197" s="531"/>
      <c r="AV197" s="531"/>
      <c r="AW197" s="531"/>
      <c r="AX197" s="531"/>
      <c r="AY197" s="531"/>
      <c r="AZ197" s="531"/>
      <c r="BA197" s="531"/>
      <c r="BB197" s="531"/>
      <c r="BC197" s="38"/>
      <c r="BT197" s="314" t="s">
        <v>371</v>
      </c>
      <c r="BU197" s="604"/>
      <c r="BV197" s="604"/>
      <c r="BW197" s="604"/>
      <c r="BX197" s="604"/>
      <c r="BY197" s="604"/>
      <c r="BZ197" s="604"/>
      <c r="CA197" s="604"/>
      <c r="CB197" s="604"/>
      <c r="CC197" s="604"/>
      <c r="CD197" s="604"/>
      <c r="CE197" s="605"/>
      <c r="CF197" s="314" t="s">
        <v>257</v>
      </c>
      <c r="CG197" s="604"/>
      <c r="CH197" s="604"/>
      <c r="CI197" s="604"/>
      <c r="CJ197" s="604"/>
      <c r="CK197" s="604"/>
      <c r="CL197" s="604"/>
      <c r="CM197" s="604"/>
      <c r="CN197" s="604"/>
      <c r="CO197" s="604"/>
      <c r="CP197" s="604"/>
      <c r="CQ197" s="605"/>
    </row>
    <row r="198" spans="2:95" ht="14.25" customHeight="1">
      <c r="B198" s="37"/>
      <c r="C198" s="229"/>
      <c r="D198" s="229"/>
      <c r="E198" s="229"/>
      <c r="F198" s="229"/>
      <c r="G198" s="229"/>
      <c r="H198" s="229"/>
      <c r="I198" s="229"/>
      <c r="J198" s="229"/>
      <c r="K198" s="229"/>
      <c r="L198" s="229"/>
      <c r="M198" s="229"/>
      <c r="N198" s="229"/>
      <c r="O198" s="229"/>
      <c r="P198" s="229"/>
      <c r="Q198" s="320"/>
      <c r="R198" s="321"/>
      <c r="S198" s="321"/>
      <c r="T198" s="321"/>
      <c r="U198" s="321"/>
      <c r="V198" s="322"/>
      <c r="W198" s="566"/>
      <c r="X198" s="229"/>
      <c r="Y198" s="229"/>
      <c r="Z198" s="229"/>
      <c r="AA198" s="531"/>
      <c r="AB198" s="531"/>
      <c r="AC198" s="531"/>
      <c r="AD198" s="531"/>
      <c r="AE198" s="531"/>
      <c r="AF198" s="531"/>
      <c r="AG198" s="531"/>
      <c r="AH198" s="531"/>
      <c r="AI198" s="531"/>
      <c r="AJ198" s="531"/>
      <c r="AK198" s="531"/>
      <c r="AL198" s="531"/>
      <c r="AM198" s="531"/>
      <c r="AN198" s="531"/>
      <c r="AO198" s="531"/>
      <c r="AP198" s="531"/>
      <c r="AQ198" s="531"/>
      <c r="AR198" s="531"/>
      <c r="AS198" s="531"/>
      <c r="AT198" s="531"/>
      <c r="AU198" s="531"/>
      <c r="AV198" s="531"/>
      <c r="AW198" s="531"/>
      <c r="AX198" s="531"/>
      <c r="AY198" s="531"/>
      <c r="AZ198" s="531"/>
      <c r="BA198" s="531"/>
      <c r="BB198" s="531"/>
      <c r="BC198" s="38"/>
      <c r="BT198" s="606"/>
      <c r="BU198" s="607"/>
      <c r="BV198" s="607"/>
      <c r="BW198" s="607"/>
      <c r="BX198" s="607"/>
      <c r="BY198" s="607"/>
      <c r="BZ198" s="607"/>
      <c r="CA198" s="607"/>
      <c r="CB198" s="607"/>
      <c r="CC198" s="607"/>
      <c r="CD198" s="607"/>
      <c r="CE198" s="608"/>
      <c r="CF198" s="606"/>
      <c r="CG198" s="607"/>
      <c r="CH198" s="607"/>
      <c r="CI198" s="607"/>
      <c r="CJ198" s="607"/>
      <c r="CK198" s="607"/>
      <c r="CL198" s="607"/>
      <c r="CM198" s="607"/>
      <c r="CN198" s="607"/>
      <c r="CO198" s="607"/>
      <c r="CP198" s="607"/>
      <c r="CQ198" s="608"/>
    </row>
    <row r="199" spans="2:95" ht="9.75" customHeight="1">
      <c r="B199" s="37"/>
      <c r="C199" s="298" t="s">
        <v>321</v>
      </c>
      <c r="D199" s="299"/>
      <c r="E199" s="299"/>
      <c r="F199" s="299"/>
      <c r="G199" s="299"/>
      <c r="H199" s="299"/>
      <c r="I199" s="299"/>
      <c r="J199" s="299"/>
      <c r="K199" s="299"/>
      <c r="L199" s="299"/>
      <c r="M199" s="299"/>
      <c r="N199" s="299"/>
      <c r="O199" s="299"/>
      <c r="P199" s="300"/>
      <c r="Q199" s="298" t="s">
        <v>322</v>
      </c>
      <c r="R199" s="299"/>
      <c r="S199" s="299"/>
      <c r="T199" s="299"/>
      <c r="U199" s="299"/>
      <c r="V199" s="300"/>
      <c r="W199" s="430">
        <v>1</v>
      </c>
      <c r="X199" s="431"/>
      <c r="Y199" s="431"/>
      <c r="Z199" s="432"/>
      <c r="AA199" s="430">
        <v>2</v>
      </c>
      <c r="AB199" s="431"/>
      <c r="AC199" s="431"/>
      <c r="AD199" s="432"/>
      <c r="AE199" s="430">
        <v>3</v>
      </c>
      <c r="AF199" s="431"/>
      <c r="AG199" s="431"/>
      <c r="AH199" s="432"/>
      <c r="AI199" s="430">
        <v>4</v>
      </c>
      <c r="AJ199" s="431"/>
      <c r="AK199" s="431"/>
      <c r="AL199" s="432"/>
      <c r="AM199" s="430">
        <v>5</v>
      </c>
      <c r="AN199" s="431"/>
      <c r="AO199" s="431"/>
      <c r="AP199" s="432"/>
      <c r="AQ199" s="430">
        <v>6</v>
      </c>
      <c r="AR199" s="431"/>
      <c r="AS199" s="431"/>
      <c r="AT199" s="432"/>
      <c r="AU199" s="430">
        <v>7</v>
      </c>
      <c r="AV199" s="431"/>
      <c r="AW199" s="431"/>
      <c r="AX199" s="432"/>
      <c r="AY199" s="430">
        <v>8</v>
      </c>
      <c r="AZ199" s="431"/>
      <c r="BA199" s="431"/>
      <c r="BB199" s="432"/>
      <c r="BC199" s="38"/>
      <c r="BT199" s="114" t="s">
        <v>344</v>
      </c>
      <c r="BU199" s="114" t="s">
        <v>345</v>
      </c>
      <c r="BV199" s="114" t="s">
        <v>346</v>
      </c>
      <c r="BW199" s="114" t="s">
        <v>347</v>
      </c>
      <c r="BX199" s="114" t="s">
        <v>348</v>
      </c>
      <c r="BY199" s="114" t="s">
        <v>349</v>
      </c>
      <c r="BZ199" s="114" t="s">
        <v>350</v>
      </c>
      <c r="CA199" s="114" t="s">
        <v>351</v>
      </c>
      <c r="CB199" s="114" t="s">
        <v>352</v>
      </c>
      <c r="CC199" s="114" t="s">
        <v>353</v>
      </c>
      <c r="CD199" s="114" t="s">
        <v>354</v>
      </c>
      <c r="CE199" s="114" t="s">
        <v>355</v>
      </c>
      <c r="CF199" s="114" t="s">
        <v>344</v>
      </c>
      <c r="CG199" s="114" t="s">
        <v>345</v>
      </c>
      <c r="CH199" s="114" t="s">
        <v>346</v>
      </c>
      <c r="CI199" s="114" t="s">
        <v>347</v>
      </c>
      <c r="CJ199" s="114" t="s">
        <v>348</v>
      </c>
      <c r="CK199" s="114" t="s">
        <v>349</v>
      </c>
      <c r="CL199" s="114" t="s">
        <v>350</v>
      </c>
      <c r="CM199" s="114" t="s">
        <v>351</v>
      </c>
      <c r="CN199" s="114" t="s">
        <v>352</v>
      </c>
      <c r="CO199" s="114" t="s">
        <v>353</v>
      </c>
      <c r="CP199" s="114" t="s">
        <v>354</v>
      </c>
      <c r="CQ199" s="114" t="s">
        <v>355</v>
      </c>
    </row>
    <row r="200" spans="2:95" ht="13.5" customHeight="1">
      <c r="B200" s="37"/>
      <c r="C200" s="332" t="s">
        <v>417</v>
      </c>
      <c r="D200" s="332"/>
      <c r="E200" s="332"/>
      <c r="F200" s="332"/>
      <c r="G200" s="332"/>
      <c r="H200" s="332"/>
      <c r="I200" s="332"/>
      <c r="J200" s="332"/>
      <c r="K200" s="332"/>
      <c r="L200" s="332"/>
      <c r="M200" s="332"/>
      <c r="N200" s="332"/>
      <c r="O200" s="332"/>
      <c r="P200" s="332"/>
      <c r="Q200" s="326">
        <v>130</v>
      </c>
      <c r="R200" s="327"/>
      <c r="S200" s="327"/>
      <c r="T200" s="327"/>
      <c r="U200" s="327"/>
      <c r="V200" s="328"/>
      <c r="W200" s="536">
        <f>SUM(W202:Z221)</f>
        <v>0</v>
      </c>
      <c r="X200" s="536"/>
      <c r="Y200" s="536"/>
      <c r="Z200" s="536"/>
      <c r="AA200" s="536">
        <f>SUM(AA201:AD221)</f>
        <v>0</v>
      </c>
      <c r="AB200" s="536"/>
      <c r="AC200" s="536"/>
      <c r="AD200" s="536"/>
      <c r="AE200" s="536">
        <f>SUM(AE201:AH221)</f>
        <v>0</v>
      </c>
      <c r="AF200" s="536"/>
      <c r="AG200" s="536"/>
      <c r="AH200" s="536"/>
      <c r="AI200" s="536">
        <f>SUM(AI201:AL221)</f>
        <v>0</v>
      </c>
      <c r="AJ200" s="536"/>
      <c r="AK200" s="536"/>
      <c r="AL200" s="536"/>
      <c r="AM200" s="530">
        <f>SUM(AM202:AP221)</f>
        <v>0</v>
      </c>
      <c r="AN200" s="530"/>
      <c r="AO200" s="530"/>
      <c r="AP200" s="530"/>
      <c r="AQ200" s="530">
        <f>SUM(AQ201:AT221)</f>
        <v>0</v>
      </c>
      <c r="AR200" s="530"/>
      <c r="AS200" s="530"/>
      <c r="AT200" s="530"/>
      <c r="AU200" s="530">
        <f>SUM(AU201:AX221)</f>
        <v>0</v>
      </c>
      <c r="AV200" s="530"/>
      <c r="AW200" s="530"/>
      <c r="AX200" s="530"/>
      <c r="AY200" s="530">
        <f>SUM(AY201:BB221)</f>
        <v>0</v>
      </c>
      <c r="AZ200" s="530"/>
      <c r="BA200" s="530"/>
      <c r="BB200" s="530"/>
      <c r="BC200" s="38"/>
      <c r="BE200" s="162"/>
      <c r="BF200" s="162"/>
      <c r="BG200" s="162"/>
      <c r="BH200" s="162"/>
      <c r="BI200" s="162"/>
      <c r="BT200" s="115"/>
      <c r="BU200" s="115"/>
      <c r="BV200" s="115"/>
      <c r="BW200" s="115"/>
      <c r="BX200" s="115"/>
      <c r="BY200" s="115"/>
      <c r="BZ200" s="115"/>
      <c r="CA200" s="115"/>
      <c r="CB200" s="115"/>
      <c r="CC200" s="115"/>
      <c r="CD200" s="115"/>
      <c r="CE200" s="115"/>
      <c r="CF200" s="116"/>
      <c r="CG200" s="116"/>
      <c r="CH200" s="116"/>
      <c r="CI200" s="116"/>
      <c r="CJ200" s="116"/>
      <c r="CK200" s="116"/>
      <c r="CL200" s="116"/>
      <c r="CM200" s="116"/>
      <c r="CN200" s="116"/>
      <c r="CO200" s="116"/>
      <c r="CP200" s="116"/>
      <c r="CQ200" s="116"/>
    </row>
    <row r="201" spans="2:95" ht="24.75" customHeight="1">
      <c r="B201" s="37"/>
      <c r="C201" s="589" t="s">
        <v>167</v>
      </c>
      <c r="D201" s="589"/>
      <c r="E201" s="589"/>
      <c r="F201" s="589"/>
      <c r="G201" s="589"/>
      <c r="H201" s="589"/>
      <c r="I201" s="589"/>
      <c r="J201" s="589"/>
      <c r="K201" s="589"/>
      <c r="L201" s="589"/>
      <c r="M201" s="589"/>
      <c r="N201" s="589"/>
      <c r="O201" s="589"/>
      <c r="P201" s="589"/>
      <c r="Q201" s="311">
        <v>131</v>
      </c>
      <c r="R201" s="312"/>
      <c r="S201" s="312"/>
      <c r="T201" s="312"/>
      <c r="U201" s="312"/>
      <c r="V201" s="313"/>
      <c r="W201" s="552" t="str">
        <f>IF(SUM(W200:AL200)-SUM(AE65:BB66)=0," ",FALSE)</f>
        <v> </v>
      </c>
      <c r="X201" s="552"/>
      <c r="Y201" s="552"/>
      <c r="Z201" s="552"/>
      <c r="AA201" s="337" t="s">
        <v>286</v>
      </c>
      <c r="AB201" s="338"/>
      <c r="AC201" s="338"/>
      <c r="AD201" s="339"/>
      <c r="AE201" s="310" t="s">
        <v>286</v>
      </c>
      <c r="AF201" s="310"/>
      <c r="AG201" s="310"/>
      <c r="AH201" s="310"/>
      <c r="AI201" s="310" t="s">
        <v>286</v>
      </c>
      <c r="AJ201" s="310"/>
      <c r="AK201" s="310"/>
      <c r="AL201" s="310"/>
      <c r="AM201" s="600" t="str">
        <f>IF(ROUND((AM200+AQ200+AU200+AY200),1)=ROUND(SUM(AE67:BB67),1)-ROUND(SUM(AE70:BB71),1)," ",FALSE)</f>
        <v> </v>
      </c>
      <c r="AN201" s="600"/>
      <c r="AO201" s="600"/>
      <c r="AP201" s="600"/>
      <c r="AQ201" s="553" t="s">
        <v>286</v>
      </c>
      <c r="AR201" s="554"/>
      <c r="AS201" s="554"/>
      <c r="AT201" s="555"/>
      <c r="AU201" s="518" t="s">
        <v>286</v>
      </c>
      <c r="AV201" s="518"/>
      <c r="AW201" s="518"/>
      <c r="AX201" s="518"/>
      <c r="AY201" s="518" t="s">
        <v>286</v>
      </c>
      <c r="AZ201" s="518"/>
      <c r="BA201" s="518"/>
      <c r="BB201" s="518"/>
      <c r="BC201" s="38"/>
      <c r="BE201" s="159"/>
      <c r="BF201" s="159"/>
      <c r="BG201" s="160">
        <f>ROUND(SUM(BG202:BG221),4)</f>
        <v>0</v>
      </c>
      <c r="BH201" s="159"/>
      <c r="BI201" s="161">
        <f>IF(BI222&gt;=1.5,ROUND(BI222,0)-1,IF(BI222&gt;=1,0,ROUND(BI222,0)))</f>
        <v>0</v>
      </c>
      <c r="BT201" s="151" t="s">
        <v>286</v>
      </c>
      <c r="BU201" s="151" t="s">
        <v>286</v>
      </c>
      <c r="BV201" s="151" t="s">
        <v>286</v>
      </c>
      <c r="BW201" s="151" t="s">
        <v>286</v>
      </c>
      <c r="BX201" s="151" t="s">
        <v>286</v>
      </c>
      <c r="BY201" s="151" t="s">
        <v>286</v>
      </c>
      <c r="BZ201" s="151" t="s">
        <v>286</v>
      </c>
      <c r="CA201" s="151" t="s">
        <v>286</v>
      </c>
      <c r="CB201" s="151" t="s">
        <v>286</v>
      </c>
      <c r="CC201" s="151" t="s">
        <v>286</v>
      </c>
      <c r="CD201" s="151" t="s">
        <v>286</v>
      </c>
      <c r="CE201" s="151" t="s">
        <v>286</v>
      </c>
      <c r="CF201" s="152" t="s">
        <v>286</v>
      </c>
      <c r="CG201" s="152" t="s">
        <v>286</v>
      </c>
      <c r="CH201" s="152" t="s">
        <v>286</v>
      </c>
      <c r="CI201" s="152" t="s">
        <v>286</v>
      </c>
      <c r="CJ201" s="152" t="s">
        <v>286</v>
      </c>
      <c r="CK201" s="152" t="s">
        <v>286</v>
      </c>
      <c r="CL201" s="152" t="s">
        <v>286</v>
      </c>
      <c r="CM201" s="152" t="s">
        <v>286</v>
      </c>
      <c r="CN201" s="152" t="s">
        <v>286</v>
      </c>
      <c r="CO201" s="152" t="s">
        <v>286</v>
      </c>
      <c r="CP201" s="152" t="s">
        <v>286</v>
      </c>
      <c r="CQ201" s="152" t="s">
        <v>286</v>
      </c>
    </row>
    <row r="202" spans="2:95" ht="13.5" customHeight="1">
      <c r="B202" s="37"/>
      <c r="C202" s="590"/>
      <c r="D202" s="590"/>
      <c r="E202" s="590"/>
      <c r="F202" s="590"/>
      <c r="G202" s="590"/>
      <c r="H202" s="590"/>
      <c r="I202" s="590"/>
      <c r="J202" s="590"/>
      <c r="K202" s="590"/>
      <c r="L202" s="590"/>
      <c r="M202" s="590"/>
      <c r="N202" s="590"/>
      <c r="O202" s="590"/>
      <c r="P202" s="590"/>
      <c r="Q202" s="311"/>
      <c r="R202" s="312"/>
      <c r="S202" s="312"/>
      <c r="T202" s="312"/>
      <c r="U202" s="312"/>
      <c r="V202" s="313"/>
      <c r="W202" s="551">
        <f>IF($AA$24="январь",BT202,IF($AA$24="февраль",BU202,IF($AA$24="март",BV202,IF($AA$24="апрель",BW202,IF($AA$24="май",BX202,IF($AA$24="июнь",BY202,IF($AA$24="июль",BZ202,IF($AA$24="август",CA202))))))))+IF($AA$24="сентябрь",CB202,IF($AA$24="октябрь",CC202,IF($AA$24="ноябрь",CD202,IF($AA$24="декабрь",CE202))))</f>
        <v>0</v>
      </c>
      <c r="X202" s="551"/>
      <c r="Y202" s="551"/>
      <c r="Z202" s="551"/>
      <c r="AA202" s="310">
        <f>IF(INT(BH202)&gt;=1,BF202+INT(BH202),BF202)</f>
        <v>0</v>
      </c>
      <c r="AB202" s="310"/>
      <c r="AC202" s="310"/>
      <c r="AD202" s="310"/>
      <c r="AE202" s="310">
        <f>'12-т (пред.год)'!W203</f>
        <v>0</v>
      </c>
      <c r="AF202" s="310"/>
      <c r="AG202" s="310"/>
      <c r="AH202" s="310"/>
      <c r="AI202" s="310">
        <f>'12-т (пред.год)'!AA203</f>
        <v>0</v>
      </c>
      <c r="AJ202" s="310"/>
      <c r="AK202" s="310"/>
      <c r="AL202" s="310"/>
      <c r="AM202" s="601">
        <f>IF($AA$24="январь",CF202,IF($AA$24="февраль",CG202,IF($AA$24="март",CH202,IF($AA$24="апрель",CI202,IF($AA$24="май",CJ202,IF($AA$24="июнь",CK202,IF($AA$24="июль",CL202,IF($AA$24="август",CM202))))))))+IF($AA$24="сентябрь",CN202,IF($AA$24="октябрь",CO202,IF($AA$24="ноябрь",CP202,IF($AA$24="декабрь",CQ202))))</f>
        <v>0</v>
      </c>
      <c r="AN202" s="601"/>
      <c r="AO202" s="601"/>
      <c r="AP202" s="601"/>
      <c r="AQ202" s="553">
        <f>IF($AA$24="январь",CF202,IF($AA$24="февраль",(CF202+CG202),IF($AA$24="март",(CF202+CG202+CH202),IF($AA$24="апрель",(CF202+CG202+CH202+CI202),IF($AA$24="май",(CF202+CG202+CH202+CI202+CJ202),IF($AA$24="июнь",(CF202+CG202+CH202+CI202+CJ202+CK202),IF($AA$24="июль",(CF202+CG202+CH202+CI202+CJ202+CK202+CL202),IF($AA$24="август",(CF202+CG202+CH202+CI202+CJ202+CK202+CL202+CM202)))))))))+IF($AA$24="сентябрь",(CF202+CG202+CH202+CI202+CJ202+CK202+CL202+CM202+CN202),IF($AA$24="октябрь",(CF202+CG202+CH202+CI202+CJ202+CK202+CL202+CM202+CN202+CO202),IF($AA$24="ноябрь",(CF202+CG202+CH202+CI202+CJ202+CK202+CL202+CM202+CN202+CO202+CP202),IF($AA$24="декабрь",(CF202+CG202+CH202+CI202+CJ202+CK202+CL202+CM202+CN202+CO202+CP202+CQ202)))))</f>
        <v>0</v>
      </c>
      <c r="AR202" s="554"/>
      <c r="AS202" s="554"/>
      <c r="AT202" s="555"/>
      <c r="AU202" s="518">
        <f>'12-т (пред.год)'!AM203</f>
        <v>0</v>
      </c>
      <c r="AV202" s="518"/>
      <c r="AW202" s="518"/>
      <c r="AX202" s="518"/>
      <c r="AY202" s="518">
        <f>'12-т (пред.год)'!AQ203</f>
        <v>0</v>
      </c>
      <c r="AZ202" s="518"/>
      <c r="BA202" s="518"/>
      <c r="BB202" s="518"/>
      <c r="BC202" s="38"/>
      <c r="BE202" s="165">
        <f>IF($AA$24="январь",BT202,IF($AA$24="февраль",(BT202+BU202)/2,IF($AA$24="март",(BT202+BU202+BV202)/3,IF($AA$24="апрель",(BT202+BU202+BV202+BW202)/4,IF($AA$24="май",(BT202+BU202+BV202+BW202+BX202)/5,IF($AA$24="июнь",(BT202+BU202+BV202+BW202+BX202+BY202)/6,IF($AA$24="июль",(BT202+BU202+BV202+BW202+BX202+BY202+BZ202)/7,IF($AA$24="август",(BT202+BU202+BV202+BW202+BX202+BY202+BZ202+CA202)/8))))))))+IF($AA$24="сентябрь",(BT202+BU202+BV202+BW202+BX202+BY202+BZ202+CA202+CB202)/9,IF($AA$24="октябрь",(BT202+BU202+BV202+BW202+BX202+BY202+BZ202+CA202+CB202+CC202)/10,IF($AA$24="ноябрь",(BT202+BU202+BV202+BW202+BX202+BY202+BZ202+CA202+CB202+CC202+CD202)/11,IF($AA$24="декабрь",(BT202+BU202+BV202+BW202+BX202+BY202+BZ202+CA202+CB202+CC202+CD202+CE202)/12))))</f>
        <v>0</v>
      </c>
      <c r="BF202" s="161">
        <f>INT(BE202)</f>
        <v>0</v>
      </c>
      <c r="BG202" s="160">
        <f>ROUND(BE202-BF202,4)</f>
        <v>0</v>
      </c>
      <c r="BH202" s="160">
        <f>BI201</f>
        <v>0</v>
      </c>
      <c r="BI202" s="159"/>
      <c r="BT202" s="184"/>
      <c r="BU202" s="184"/>
      <c r="BV202" s="184"/>
      <c r="BW202" s="184"/>
      <c r="BX202" s="184"/>
      <c r="BY202" s="184"/>
      <c r="BZ202" s="184"/>
      <c r="CA202" s="184"/>
      <c r="CB202" s="184"/>
      <c r="CC202" s="184"/>
      <c r="CD202" s="184"/>
      <c r="CE202" s="184"/>
      <c r="CF202" s="187"/>
      <c r="CG202" s="187"/>
      <c r="CH202" s="187"/>
      <c r="CI202" s="187"/>
      <c r="CJ202" s="187"/>
      <c r="CK202" s="187"/>
      <c r="CL202" s="187"/>
      <c r="CM202" s="187"/>
      <c r="CN202" s="187"/>
      <c r="CO202" s="187"/>
      <c r="CP202" s="187"/>
      <c r="CQ202" s="187"/>
    </row>
    <row r="203" spans="2:95" s="102" customFormat="1" ht="13.5" customHeight="1">
      <c r="B203" s="100"/>
      <c r="C203" s="325"/>
      <c r="D203" s="325"/>
      <c r="E203" s="325"/>
      <c r="F203" s="325"/>
      <c r="G203" s="325"/>
      <c r="H203" s="325"/>
      <c r="I203" s="325"/>
      <c r="J203" s="325"/>
      <c r="K203" s="325"/>
      <c r="L203" s="325"/>
      <c r="M203" s="325"/>
      <c r="N203" s="325"/>
      <c r="O203" s="325"/>
      <c r="P203" s="325"/>
      <c r="Q203" s="311"/>
      <c r="R203" s="312"/>
      <c r="S203" s="312"/>
      <c r="T203" s="312"/>
      <c r="U203" s="312"/>
      <c r="V203" s="313"/>
      <c r="W203" s="310">
        <f>IF($AA$24="январь",BT203,IF($AA$24="февраль",BU203,IF($AA$24="март",BV203,IF($AA$24="апрель",BW203,IF($AA$24="май",BX203,IF($AA$24="июнь",BY203,IF($AA$24="июль",BZ203,IF($AA$24="август",CA203))))))))+IF($AA$24="сентябрь",CB203,IF($AA$24="октябрь",CC203,IF($AA$24="ноябрь",CD203,IF($AA$24="декабрь",CE203))))</f>
        <v>0</v>
      </c>
      <c r="X203" s="310"/>
      <c r="Y203" s="310"/>
      <c r="Z203" s="310"/>
      <c r="AA203" s="310">
        <f>IF(INT(BH203)&gt;=1,BF203+INT(BH203),BF203)</f>
        <v>0</v>
      </c>
      <c r="AB203" s="310"/>
      <c r="AC203" s="310"/>
      <c r="AD203" s="310"/>
      <c r="AE203" s="310">
        <f>'12-т (пред.год)'!W204</f>
        <v>0</v>
      </c>
      <c r="AF203" s="310"/>
      <c r="AG203" s="310"/>
      <c r="AH203" s="310"/>
      <c r="AI203" s="310">
        <f>'12-т (пред.год)'!AA204</f>
        <v>0</v>
      </c>
      <c r="AJ203" s="310"/>
      <c r="AK203" s="310"/>
      <c r="AL203" s="310"/>
      <c r="AM203" s="518">
        <f aca="true" t="shared" si="21" ref="AM203:AM221">IF($AA$24="январь",CF203,IF($AA$24="февраль",CG203,IF($AA$24="март",CH203,IF($AA$24="апрель",CI203,IF($AA$24="май",CJ203,IF($AA$24="июнь",CK203,IF($AA$24="июль",CL203,IF($AA$24="август",CM203))))))))+IF($AA$24="сентябрь",CN203,IF($AA$24="октябрь",CO203,IF($AA$24="ноябрь",CP203,IF($AA$24="декабрь",CQ203))))</f>
        <v>0</v>
      </c>
      <c r="AN203" s="518"/>
      <c r="AO203" s="518"/>
      <c r="AP203" s="518"/>
      <c r="AQ203" s="518">
        <f aca="true" t="shared" si="22" ref="AQ203:AQ221">IF($AA$24="январь",CF203,IF($AA$24="февраль",(CF203+CG203),IF($AA$24="март",(CF203+CG203+CH203),IF($AA$24="апрель",(CF203+CG203+CH203+CI203),IF($AA$24="май",(CF203+CG203+CH203+CI203+CJ203),IF($AA$24="июнь",(CF203+CG203+CH203+CI203+CJ203+CK203),IF($AA$24="июль",(CF203+CG203+CH203+CI203+CJ203+CK203+CL203),IF($AA$24="август",(CF203+CG203+CH203+CI203+CJ203+CK203+CL203+CM203)))))))))+IF($AA$24="сентябрь",(CF203+CG203+CH203+CI203+CJ203+CK203+CL203+CM203+CN203),IF($AA$24="октябрь",(CF203+CG203+CH203+CI203+CJ203+CK203+CL203+CM203+CN203+CO203),IF($AA$24="ноябрь",(CF203+CG203+CH203+CI203+CJ203+CK203+CL203+CM203+CN203+CO203+CP203),IF($AA$24="декабрь",(CF203+CG203+CH203+CI203+CJ203+CK203+CL203+CM203+CN203+CO203+CP203+CQ203)))))</f>
        <v>0</v>
      </c>
      <c r="AR203" s="518"/>
      <c r="AS203" s="518"/>
      <c r="AT203" s="518"/>
      <c r="AU203" s="518">
        <f>'12-т (пред.год)'!AM204</f>
        <v>0</v>
      </c>
      <c r="AV203" s="518"/>
      <c r="AW203" s="518"/>
      <c r="AX203" s="518"/>
      <c r="AY203" s="518">
        <f>'12-т (пред.год)'!AQ204</f>
        <v>0</v>
      </c>
      <c r="AZ203" s="518"/>
      <c r="BA203" s="518"/>
      <c r="BB203" s="518"/>
      <c r="BC203" s="101"/>
      <c r="BE203" s="165">
        <f aca="true" t="shared" si="23" ref="BE203:BE221">IF($AA$24="январь",BT203,IF($AA$24="февраль",(BT203+BU203)/2,IF($AA$24="март",(BT203+BU203+BV203)/3,IF($AA$24="апрель",(BT203+BU203+BV203+BW203)/4,IF($AA$24="май",(BT203+BU203+BV203+BW203+BX203)/5,IF($AA$24="июнь",(BT203+BU203+BV203+BW203+BX203+BY203)/6,IF($AA$24="июль",(BT203+BU203+BV203+BW203+BX203+BY203+BZ203)/7,IF($AA$24="август",(BT203+BU203+BV203+BW203+BX203+BY203+BZ203+CA203)/8))))))))+IF($AA$24="сентябрь",(BT203+BU203+BV203+BW203+BX203+BY203+BZ203+CA203+CB203)/9,IF($AA$24="октябрь",(BT203+BU203+BV203+BW203+BX203+BY203+BZ203+CA203+CB203+CC203)/10,IF($AA$24="ноябрь",(BT203+BU203+BV203+BW203+BX203+BY203+BZ203+CA203+CB203+CC203+CD203)/11,IF($AA$24="декабрь",(BT203+BU203+BV203+BW203+BX203+BY203+BZ203+CA203+CB203+CC203+CD203+CE203)/12))))</f>
        <v>0</v>
      </c>
      <c r="BF203" s="161">
        <f aca="true" t="shared" si="24" ref="BF203:BF221">INT(BE203)</f>
        <v>0</v>
      </c>
      <c r="BG203" s="160">
        <f aca="true" t="shared" si="25" ref="BG203:BG220">ROUND(BE203-BF203,4)</f>
        <v>0</v>
      </c>
      <c r="BH203" s="160">
        <f>BG202+BG203</f>
        <v>0</v>
      </c>
      <c r="BI203" s="159"/>
      <c r="BT203" s="185"/>
      <c r="BU203" s="185"/>
      <c r="BV203" s="185"/>
      <c r="BW203" s="185"/>
      <c r="BX203" s="185"/>
      <c r="BY203" s="185"/>
      <c r="BZ203" s="185"/>
      <c r="CA203" s="185"/>
      <c r="CB203" s="185"/>
      <c r="CC203" s="185"/>
      <c r="CD203" s="185"/>
      <c r="CE203" s="185"/>
      <c r="CF203" s="188"/>
      <c r="CG203" s="188"/>
      <c r="CH203" s="188"/>
      <c r="CI203" s="188"/>
      <c r="CJ203" s="188"/>
      <c r="CK203" s="188"/>
      <c r="CL203" s="188"/>
      <c r="CM203" s="188"/>
      <c r="CN203" s="188"/>
      <c r="CO203" s="188"/>
      <c r="CP203" s="188"/>
      <c r="CQ203" s="188"/>
    </row>
    <row r="204" spans="2:95" s="102" customFormat="1" ht="13.5" customHeight="1">
      <c r="B204" s="100"/>
      <c r="C204" s="325"/>
      <c r="D204" s="325"/>
      <c r="E204" s="325"/>
      <c r="F204" s="325"/>
      <c r="G204" s="325"/>
      <c r="H204" s="325"/>
      <c r="I204" s="325"/>
      <c r="J204" s="325"/>
      <c r="K204" s="325"/>
      <c r="L204" s="325"/>
      <c r="M204" s="325"/>
      <c r="N204" s="325"/>
      <c r="O204" s="325"/>
      <c r="P204" s="325"/>
      <c r="Q204" s="311"/>
      <c r="R204" s="312"/>
      <c r="S204" s="312"/>
      <c r="T204" s="312"/>
      <c r="U204" s="312"/>
      <c r="V204" s="313"/>
      <c r="W204" s="310">
        <f aca="true" t="shared" si="26" ref="W204:W221">IF($AA$24="январь",BT204,IF($AA$24="февраль",BU204,IF($AA$24="март",BV204,IF($AA$24="апрель",BW204,IF($AA$24="май",BX204,IF($AA$24="июнь",BY204,IF($AA$24="июль",BZ204,IF($AA$24="август",CA204))))))))+IF($AA$24="сентябрь",CB204,IF($AA$24="октябрь",CC204,IF($AA$24="ноябрь",CD204,IF($AA$24="декабрь",CE204))))</f>
        <v>0</v>
      </c>
      <c r="X204" s="310"/>
      <c r="Y204" s="310"/>
      <c r="Z204" s="310"/>
      <c r="AA204" s="310">
        <f>IF(INT(BH204)&gt;=1,BF204+INT(BH204),BF204)</f>
        <v>0</v>
      </c>
      <c r="AB204" s="310"/>
      <c r="AC204" s="310"/>
      <c r="AD204" s="310"/>
      <c r="AE204" s="310">
        <f>'12-т (пред.год)'!W205</f>
        <v>0</v>
      </c>
      <c r="AF204" s="310"/>
      <c r="AG204" s="310"/>
      <c r="AH204" s="310"/>
      <c r="AI204" s="310">
        <f>'12-т (пред.год)'!AA205</f>
        <v>0</v>
      </c>
      <c r="AJ204" s="310"/>
      <c r="AK204" s="310"/>
      <c r="AL204" s="310"/>
      <c r="AM204" s="518">
        <f t="shared" si="21"/>
        <v>0</v>
      </c>
      <c r="AN204" s="518"/>
      <c r="AO204" s="518"/>
      <c r="AP204" s="518"/>
      <c r="AQ204" s="518">
        <f t="shared" si="22"/>
        <v>0</v>
      </c>
      <c r="AR204" s="518"/>
      <c r="AS204" s="518"/>
      <c r="AT204" s="518"/>
      <c r="AU204" s="518">
        <f>'12-т (пред.год)'!AM205</f>
        <v>0</v>
      </c>
      <c r="AV204" s="518"/>
      <c r="AW204" s="518"/>
      <c r="AX204" s="518"/>
      <c r="AY204" s="518">
        <f>'12-т (пред.год)'!AQ205</f>
        <v>0</v>
      </c>
      <c r="AZ204" s="518"/>
      <c r="BA204" s="518"/>
      <c r="BB204" s="518"/>
      <c r="BC204" s="101"/>
      <c r="BE204" s="165">
        <f t="shared" si="23"/>
        <v>0</v>
      </c>
      <c r="BF204" s="161">
        <f t="shared" si="24"/>
        <v>0</v>
      </c>
      <c r="BG204" s="160">
        <f t="shared" si="25"/>
        <v>0</v>
      </c>
      <c r="BH204" s="160">
        <f>IF(BH203&gt;=1,BH203-1+BG204,BH203+BG204)</f>
        <v>0</v>
      </c>
      <c r="BI204" s="159"/>
      <c r="BT204" s="185"/>
      <c r="BU204" s="185"/>
      <c r="BV204" s="185"/>
      <c r="BW204" s="185"/>
      <c r="BX204" s="185"/>
      <c r="BY204" s="185"/>
      <c r="BZ204" s="185"/>
      <c r="CA204" s="185"/>
      <c r="CB204" s="185"/>
      <c r="CC204" s="185"/>
      <c r="CD204" s="185"/>
      <c r="CE204" s="185"/>
      <c r="CF204" s="188"/>
      <c r="CG204" s="188"/>
      <c r="CH204" s="188"/>
      <c r="CI204" s="188"/>
      <c r="CJ204" s="188"/>
      <c r="CK204" s="188"/>
      <c r="CL204" s="188"/>
      <c r="CM204" s="188"/>
      <c r="CN204" s="188"/>
      <c r="CO204" s="188"/>
      <c r="CP204" s="188"/>
      <c r="CQ204" s="188"/>
    </row>
    <row r="205" spans="2:95" s="102" customFormat="1" ht="13.5" customHeight="1">
      <c r="B205" s="100"/>
      <c r="C205" s="325"/>
      <c r="D205" s="325"/>
      <c r="E205" s="325"/>
      <c r="F205" s="325"/>
      <c r="G205" s="325"/>
      <c r="H205" s="325"/>
      <c r="I205" s="325"/>
      <c r="J205" s="325"/>
      <c r="K205" s="325"/>
      <c r="L205" s="325"/>
      <c r="M205" s="325"/>
      <c r="N205" s="325"/>
      <c r="O205" s="325"/>
      <c r="P205" s="325"/>
      <c r="Q205" s="311"/>
      <c r="R205" s="312"/>
      <c r="S205" s="312"/>
      <c r="T205" s="312"/>
      <c r="U205" s="312"/>
      <c r="V205" s="313"/>
      <c r="W205" s="310">
        <f t="shared" si="26"/>
        <v>0</v>
      </c>
      <c r="X205" s="310"/>
      <c r="Y205" s="310"/>
      <c r="Z205" s="310"/>
      <c r="AA205" s="310">
        <f aca="true" t="shared" si="27" ref="AA205:AA221">IF(INT(BH205)&gt;=1,BF205+INT(BH205),BF205)</f>
        <v>0</v>
      </c>
      <c r="AB205" s="310"/>
      <c r="AC205" s="310"/>
      <c r="AD205" s="310"/>
      <c r="AE205" s="310">
        <f>'12-т (пред.год)'!W206</f>
        <v>0</v>
      </c>
      <c r="AF205" s="310"/>
      <c r="AG205" s="310"/>
      <c r="AH205" s="310"/>
      <c r="AI205" s="310">
        <f>'12-т (пред.год)'!AA206</f>
        <v>0</v>
      </c>
      <c r="AJ205" s="310"/>
      <c r="AK205" s="310"/>
      <c r="AL205" s="310"/>
      <c r="AM205" s="518">
        <f t="shared" si="21"/>
        <v>0</v>
      </c>
      <c r="AN205" s="518"/>
      <c r="AO205" s="518"/>
      <c r="AP205" s="518"/>
      <c r="AQ205" s="518">
        <f t="shared" si="22"/>
        <v>0</v>
      </c>
      <c r="AR205" s="518"/>
      <c r="AS205" s="518"/>
      <c r="AT205" s="518"/>
      <c r="AU205" s="518">
        <f>'12-т (пред.год)'!AM206</f>
        <v>0</v>
      </c>
      <c r="AV205" s="518"/>
      <c r="AW205" s="518"/>
      <c r="AX205" s="518"/>
      <c r="AY205" s="518">
        <f>'12-т (пред.год)'!AQ206</f>
        <v>0</v>
      </c>
      <c r="AZ205" s="518"/>
      <c r="BA205" s="518"/>
      <c r="BB205" s="518"/>
      <c r="BC205" s="101"/>
      <c r="BE205" s="165">
        <f t="shared" si="23"/>
        <v>0</v>
      </c>
      <c r="BF205" s="161">
        <f t="shared" si="24"/>
        <v>0</v>
      </c>
      <c r="BG205" s="160">
        <f t="shared" si="25"/>
        <v>0</v>
      </c>
      <c r="BH205" s="160">
        <f>IF(BH204&gt;=1,BH204-1+BG205,BH204+BG205)</f>
        <v>0</v>
      </c>
      <c r="BI205" s="159"/>
      <c r="BT205" s="185"/>
      <c r="BU205" s="185"/>
      <c r="BV205" s="185"/>
      <c r="BW205" s="185"/>
      <c r="BX205" s="185"/>
      <c r="BY205" s="185"/>
      <c r="BZ205" s="185"/>
      <c r="CA205" s="185"/>
      <c r="CB205" s="185"/>
      <c r="CC205" s="185"/>
      <c r="CD205" s="185"/>
      <c r="CE205" s="185"/>
      <c r="CF205" s="188"/>
      <c r="CG205" s="188"/>
      <c r="CH205" s="188"/>
      <c r="CI205" s="188"/>
      <c r="CJ205" s="188"/>
      <c r="CK205" s="188"/>
      <c r="CL205" s="188"/>
      <c r="CM205" s="188"/>
      <c r="CN205" s="188"/>
      <c r="CO205" s="188"/>
      <c r="CP205" s="188"/>
      <c r="CQ205" s="188"/>
    </row>
    <row r="206" spans="2:95" s="102" customFormat="1" ht="13.5" customHeight="1">
      <c r="B206" s="100"/>
      <c r="C206" s="325"/>
      <c r="D206" s="325"/>
      <c r="E206" s="325"/>
      <c r="F206" s="325"/>
      <c r="G206" s="325"/>
      <c r="H206" s="325"/>
      <c r="I206" s="325"/>
      <c r="J206" s="325"/>
      <c r="K206" s="325"/>
      <c r="L206" s="325"/>
      <c r="M206" s="325"/>
      <c r="N206" s="325"/>
      <c r="O206" s="325"/>
      <c r="P206" s="325"/>
      <c r="Q206" s="311"/>
      <c r="R206" s="312"/>
      <c r="S206" s="312"/>
      <c r="T206" s="312"/>
      <c r="U206" s="312"/>
      <c r="V206" s="313"/>
      <c r="W206" s="310">
        <f t="shared" si="26"/>
        <v>0</v>
      </c>
      <c r="X206" s="310"/>
      <c r="Y206" s="310"/>
      <c r="Z206" s="310"/>
      <c r="AA206" s="310">
        <f t="shared" si="27"/>
        <v>0</v>
      </c>
      <c r="AB206" s="310"/>
      <c r="AC206" s="310"/>
      <c r="AD206" s="310"/>
      <c r="AE206" s="310">
        <f>'12-т (пред.год)'!W207</f>
        <v>0</v>
      </c>
      <c r="AF206" s="310"/>
      <c r="AG206" s="310"/>
      <c r="AH206" s="310"/>
      <c r="AI206" s="310">
        <f>'12-т (пред.год)'!AA207</f>
        <v>0</v>
      </c>
      <c r="AJ206" s="310"/>
      <c r="AK206" s="310"/>
      <c r="AL206" s="310"/>
      <c r="AM206" s="518">
        <f t="shared" si="21"/>
        <v>0</v>
      </c>
      <c r="AN206" s="518"/>
      <c r="AO206" s="518"/>
      <c r="AP206" s="518"/>
      <c r="AQ206" s="518">
        <f t="shared" si="22"/>
        <v>0</v>
      </c>
      <c r="AR206" s="518"/>
      <c r="AS206" s="518"/>
      <c r="AT206" s="518"/>
      <c r="AU206" s="518">
        <f>'12-т (пред.год)'!AM207</f>
        <v>0</v>
      </c>
      <c r="AV206" s="518"/>
      <c r="AW206" s="518"/>
      <c r="AX206" s="518"/>
      <c r="AY206" s="518">
        <f>'12-т (пред.год)'!AQ207</f>
        <v>0</v>
      </c>
      <c r="AZ206" s="518"/>
      <c r="BA206" s="518"/>
      <c r="BB206" s="518"/>
      <c r="BC206" s="101"/>
      <c r="BE206" s="165">
        <f t="shared" si="23"/>
        <v>0</v>
      </c>
      <c r="BF206" s="161">
        <f t="shared" si="24"/>
        <v>0</v>
      </c>
      <c r="BG206" s="160">
        <f t="shared" si="25"/>
        <v>0</v>
      </c>
      <c r="BH206" s="160">
        <f aca="true" t="shared" si="28" ref="BH206:BH220">IF(BH205&gt;=1,BH205-1+BG206,BH205+BG206)</f>
        <v>0</v>
      </c>
      <c r="BI206" s="159"/>
      <c r="BT206" s="185"/>
      <c r="BU206" s="185"/>
      <c r="BV206" s="185"/>
      <c r="BW206" s="185"/>
      <c r="BX206" s="185"/>
      <c r="BY206" s="185"/>
      <c r="BZ206" s="185"/>
      <c r="CA206" s="185"/>
      <c r="CB206" s="185"/>
      <c r="CC206" s="185"/>
      <c r="CD206" s="185"/>
      <c r="CE206" s="185"/>
      <c r="CF206" s="188"/>
      <c r="CG206" s="188"/>
      <c r="CH206" s="188"/>
      <c r="CI206" s="188"/>
      <c r="CJ206" s="188"/>
      <c r="CK206" s="188"/>
      <c r="CL206" s="188"/>
      <c r="CM206" s="188"/>
      <c r="CN206" s="188"/>
      <c r="CO206" s="188"/>
      <c r="CP206" s="188"/>
      <c r="CQ206" s="188"/>
    </row>
    <row r="207" spans="2:95" s="102" customFormat="1" ht="13.5" customHeight="1">
      <c r="B207" s="100"/>
      <c r="C207" s="325"/>
      <c r="D207" s="325"/>
      <c r="E207" s="325"/>
      <c r="F207" s="325"/>
      <c r="G207" s="325"/>
      <c r="H207" s="325"/>
      <c r="I207" s="325"/>
      <c r="J207" s="325"/>
      <c r="K207" s="325"/>
      <c r="L207" s="325"/>
      <c r="M207" s="325"/>
      <c r="N207" s="325"/>
      <c r="O207" s="325"/>
      <c r="P207" s="325"/>
      <c r="Q207" s="311"/>
      <c r="R207" s="312"/>
      <c r="S207" s="312"/>
      <c r="T207" s="312"/>
      <c r="U207" s="312"/>
      <c r="V207" s="313"/>
      <c r="W207" s="310">
        <f t="shared" si="26"/>
        <v>0</v>
      </c>
      <c r="X207" s="310"/>
      <c r="Y207" s="310"/>
      <c r="Z207" s="310"/>
      <c r="AA207" s="310">
        <f t="shared" si="27"/>
        <v>0</v>
      </c>
      <c r="AB207" s="310"/>
      <c r="AC207" s="310"/>
      <c r="AD207" s="310"/>
      <c r="AE207" s="310">
        <f>'12-т (пред.год)'!W208</f>
        <v>0</v>
      </c>
      <c r="AF207" s="310"/>
      <c r="AG207" s="310"/>
      <c r="AH207" s="310"/>
      <c r="AI207" s="310">
        <f>'12-т (пред.год)'!AA208</f>
        <v>0</v>
      </c>
      <c r="AJ207" s="310"/>
      <c r="AK207" s="310"/>
      <c r="AL207" s="310"/>
      <c r="AM207" s="518">
        <f t="shared" si="21"/>
        <v>0</v>
      </c>
      <c r="AN207" s="518"/>
      <c r="AO207" s="518"/>
      <c r="AP207" s="518"/>
      <c r="AQ207" s="518">
        <f t="shared" si="22"/>
        <v>0</v>
      </c>
      <c r="AR207" s="518"/>
      <c r="AS207" s="518"/>
      <c r="AT207" s="518"/>
      <c r="AU207" s="518">
        <f>'12-т (пред.год)'!AM208</f>
        <v>0</v>
      </c>
      <c r="AV207" s="518"/>
      <c r="AW207" s="518"/>
      <c r="AX207" s="518"/>
      <c r="AY207" s="518">
        <f>'12-т (пред.год)'!AQ208</f>
        <v>0</v>
      </c>
      <c r="AZ207" s="518"/>
      <c r="BA207" s="518"/>
      <c r="BB207" s="518"/>
      <c r="BC207" s="101"/>
      <c r="BE207" s="165">
        <f t="shared" si="23"/>
        <v>0</v>
      </c>
      <c r="BF207" s="161">
        <f t="shared" si="24"/>
        <v>0</v>
      </c>
      <c r="BG207" s="160">
        <f t="shared" si="25"/>
        <v>0</v>
      </c>
      <c r="BH207" s="160">
        <f t="shared" si="28"/>
        <v>0</v>
      </c>
      <c r="BI207" s="159"/>
      <c r="BT207" s="185"/>
      <c r="BU207" s="185"/>
      <c r="BV207" s="185"/>
      <c r="BW207" s="185"/>
      <c r="BX207" s="185"/>
      <c r="BY207" s="185"/>
      <c r="BZ207" s="185"/>
      <c r="CA207" s="185"/>
      <c r="CB207" s="185"/>
      <c r="CC207" s="185"/>
      <c r="CD207" s="185"/>
      <c r="CE207" s="185"/>
      <c r="CF207" s="188"/>
      <c r="CG207" s="188"/>
      <c r="CH207" s="188"/>
      <c r="CI207" s="188"/>
      <c r="CJ207" s="188"/>
      <c r="CK207" s="188"/>
      <c r="CL207" s="188"/>
      <c r="CM207" s="188"/>
      <c r="CN207" s="188"/>
      <c r="CO207" s="188"/>
      <c r="CP207" s="188"/>
      <c r="CQ207" s="188"/>
    </row>
    <row r="208" spans="2:95" s="102" customFormat="1" ht="13.5" customHeight="1">
      <c r="B208" s="100"/>
      <c r="C208" s="325"/>
      <c r="D208" s="325"/>
      <c r="E208" s="325"/>
      <c r="F208" s="325"/>
      <c r="G208" s="325"/>
      <c r="H208" s="325"/>
      <c r="I208" s="325"/>
      <c r="J208" s="325"/>
      <c r="K208" s="325"/>
      <c r="L208" s="325"/>
      <c r="M208" s="325"/>
      <c r="N208" s="325"/>
      <c r="O208" s="325"/>
      <c r="P208" s="325"/>
      <c r="Q208" s="311"/>
      <c r="R208" s="312"/>
      <c r="S208" s="312"/>
      <c r="T208" s="312"/>
      <c r="U208" s="312"/>
      <c r="V208" s="313"/>
      <c r="W208" s="310">
        <f t="shared" si="26"/>
        <v>0</v>
      </c>
      <c r="X208" s="310"/>
      <c r="Y208" s="310"/>
      <c r="Z208" s="310"/>
      <c r="AA208" s="310">
        <f t="shared" si="27"/>
        <v>0</v>
      </c>
      <c r="AB208" s="310"/>
      <c r="AC208" s="310"/>
      <c r="AD208" s="310"/>
      <c r="AE208" s="310">
        <f>'12-т (пред.год)'!W209</f>
        <v>0</v>
      </c>
      <c r="AF208" s="310"/>
      <c r="AG208" s="310"/>
      <c r="AH208" s="310"/>
      <c r="AI208" s="310">
        <f>'12-т (пред.год)'!AA209</f>
        <v>0</v>
      </c>
      <c r="AJ208" s="310"/>
      <c r="AK208" s="310"/>
      <c r="AL208" s="310"/>
      <c r="AM208" s="518">
        <f t="shared" si="21"/>
        <v>0</v>
      </c>
      <c r="AN208" s="518"/>
      <c r="AO208" s="518"/>
      <c r="AP208" s="518"/>
      <c r="AQ208" s="518">
        <f t="shared" si="22"/>
        <v>0</v>
      </c>
      <c r="AR208" s="518"/>
      <c r="AS208" s="518"/>
      <c r="AT208" s="518"/>
      <c r="AU208" s="518">
        <f>'12-т (пред.год)'!AM209</f>
        <v>0</v>
      </c>
      <c r="AV208" s="518"/>
      <c r="AW208" s="518"/>
      <c r="AX208" s="518"/>
      <c r="AY208" s="518">
        <f>'12-т (пред.год)'!AQ209</f>
        <v>0</v>
      </c>
      <c r="AZ208" s="518"/>
      <c r="BA208" s="518"/>
      <c r="BB208" s="518"/>
      <c r="BC208" s="101"/>
      <c r="BE208" s="165">
        <f t="shared" si="23"/>
        <v>0</v>
      </c>
      <c r="BF208" s="161">
        <f t="shared" si="24"/>
        <v>0</v>
      </c>
      <c r="BG208" s="160">
        <f t="shared" si="25"/>
        <v>0</v>
      </c>
      <c r="BH208" s="160">
        <f t="shared" si="28"/>
        <v>0</v>
      </c>
      <c r="BI208" s="159"/>
      <c r="BT208" s="185"/>
      <c r="BU208" s="185"/>
      <c r="BV208" s="185"/>
      <c r="BW208" s="185"/>
      <c r="BX208" s="185"/>
      <c r="BY208" s="185"/>
      <c r="BZ208" s="185"/>
      <c r="CA208" s="185"/>
      <c r="CB208" s="185"/>
      <c r="CC208" s="185"/>
      <c r="CD208" s="185"/>
      <c r="CE208" s="185"/>
      <c r="CF208" s="188"/>
      <c r="CG208" s="188"/>
      <c r="CH208" s="188"/>
      <c r="CI208" s="188"/>
      <c r="CJ208" s="188"/>
      <c r="CK208" s="188"/>
      <c r="CL208" s="188"/>
      <c r="CM208" s="188"/>
      <c r="CN208" s="188"/>
      <c r="CO208" s="188"/>
      <c r="CP208" s="188"/>
      <c r="CQ208" s="188"/>
    </row>
    <row r="209" spans="2:95" s="102" customFormat="1" ht="13.5" customHeight="1">
      <c r="B209" s="100"/>
      <c r="C209" s="325"/>
      <c r="D209" s="325"/>
      <c r="E209" s="325"/>
      <c r="F209" s="325"/>
      <c r="G209" s="325"/>
      <c r="H209" s="325"/>
      <c r="I209" s="325"/>
      <c r="J209" s="325"/>
      <c r="K209" s="325"/>
      <c r="L209" s="325"/>
      <c r="M209" s="325"/>
      <c r="N209" s="325"/>
      <c r="O209" s="325"/>
      <c r="P209" s="325"/>
      <c r="Q209" s="311"/>
      <c r="R209" s="312"/>
      <c r="S209" s="312"/>
      <c r="T209" s="312"/>
      <c r="U209" s="312"/>
      <c r="V209" s="313"/>
      <c r="W209" s="310">
        <f t="shared" si="26"/>
        <v>0</v>
      </c>
      <c r="X209" s="310"/>
      <c r="Y209" s="310"/>
      <c r="Z209" s="310"/>
      <c r="AA209" s="310">
        <f t="shared" si="27"/>
        <v>0</v>
      </c>
      <c r="AB209" s="310"/>
      <c r="AC209" s="310"/>
      <c r="AD209" s="310"/>
      <c r="AE209" s="310">
        <f>'12-т (пред.год)'!W210</f>
        <v>0</v>
      </c>
      <c r="AF209" s="310"/>
      <c r="AG209" s="310"/>
      <c r="AH209" s="310"/>
      <c r="AI209" s="310">
        <f>'12-т (пред.год)'!AA210</f>
        <v>0</v>
      </c>
      <c r="AJ209" s="310"/>
      <c r="AK209" s="310"/>
      <c r="AL209" s="310"/>
      <c r="AM209" s="518">
        <f t="shared" si="21"/>
        <v>0</v>
      </c>
      <c r="AN209" s="518"/>
      <c r="AO209" s="518"/>
      <c r="AP209" s="518"/>
      <c r="AQ209" s="518">
        <f t="shared" si="22"/>
        <v>0</v>
      </c>
      <c r="AR209" s="518"/>
      <c r="AS209" s="518"/>
      <c r="AT209" s="518"/>
      <c r="AU209" s="518">
        <f>'12-т (пред.год)'!AM210</f>
        <v>0</v>
      </c>
      <c r="AV209" s="518"/>
      <c r="AW209" s="518"/>
      <c r="AX209" s="518"/>
      <c r="AY209" s="518">
        <f>'12-т (пред.год)'!AQ210</f>
        <v>0</v>
      </c>
      <c r="AZ209" s="518"/>
      <c r="BA209" s="518"/>
      <c r="BB209" s="518"/>
      <c r="BC209" s="101"/>
      <c r="BE209" s="165">
        <f t="shared" si="23"/>
        <v>0</v>
      </c>
      <c r="BF209" s="161">
        <f t="shared" si="24"/>
        <v>0</v>
      </c>
      <c r="BG209" s="160">
        <f t="shared" si="25"/>
        <v>0</v>
      </c>
      <c r="BH209" s="160">
        <f t="shared" si="28"/>
        <v>0</v>
      </c>
      <c r="BI209" s="159"/>
      <c r="BT209" s="185"/>
      <c r="BU209" s="185"/>
      <c r="BV209" s="185"/>
      <c r="BW209" s="185"/>
      <c r="BX209" s="185"/>
      <c r="BY209" s="185"/>
      <c r="BZ209" s="185"/>
      <c r="CA209" s="185"/>
      <c r="CB209" s="185"/>
      <c r="CC209" s="185"/>
      <c r="CD209" s="185"/>
      <c r="CE209" s="185"/>
      <c r="CF209" s="188"/>
      <c r="CG209" s="188"/>
      <c r="CH209" s="188"/>
      <c r="CI209" s="188"/>
      <c r="CJ209" s="188"/>
      <c r="CK209" s="188"/>
      <c r="CL209" s="188"/>
      <c r="CM209" s="188"/>
      <c r="CN209" s="188"/>
      <c r="CO209" s="188"/>
      <c r="CP209" s="188"/>
      <c r="CQ209" s="188"/>
    </row>
    <row r="210" spans="2:95" s="102" customFormat="1" ht="13.5" customHeight="1">
      <c r="B210" s="100"/>
      <c r="C210" s="325"/>
      <c r="D210" s="325"/>
      <c r="E210" s="325"/>
      <c r="F210" s="325"/>
      <c r="G210" s="325"/>
      <c r="H210" s="325"/>
      <c r="I210" s="325"/>
      <c r="J210" s="325"/>
      <c r="K210" s="325"/>
      <c r="L210" s="325"/>
      <c r="M210" s="325"/>
      <c r="N210" s="325"/>
      <c r="O210" s="325"/>
      <c r="P210" s="325"/>
      <c r="Q210" s="311"/>
      <c r="R210" s="312"/>
      <c r="S210" s="312"/>
      <c r="T210" s="312"/>
      <c r="U210" s="312"/>
      <c r="V210" s="313"/>
      <c r="W210" s="310">
        <f t="shared" si="26"/>
        <v>0</v>
      </c>
      <c r="X210" s="310"/>
      <c r="Y210" s="310"/>
      <c r="Z210" s="310"/>
      <c r="AA210" s="310">
        <f t="shared" si="27"/>
        <v>0</v>
      </c>
      <c r="AB210" s="310"/>
      <c r="AC210" s="310"/>
      <c r="AD210" s="310"/>
      <c r="AE210" s="310">
        <f>'12-т (пред.год)'!W211</f>
        <v>0</v>
      </c>
      <c r="AF210" s="310"/>
      <c r="AG210" s="310"/>
      <c r="AH210" s="310"/>
      <c r="AI210" s="310">
        <f>'12-т (пред.год)'!AA211</f>
        <v>0</v>
      </c>
      <c r="AJ210" s="310"/>
      <c r="AK210" s="310"/>
      <c r="AL210" s="310"/>
      <c r="AM210" s="518">
        <f t="shared" si="21"/>
        <v>0</v>
      </c>
      <c r="AN210" s="518"/>
      <c r="AO210" s="518"/>
      <c r="AP210" s="518"/>
      <c r="AQ210" s="518">
        <f t="shared" si="22"/>
        <v>0</v>
      </c>
      <c r="AR210" s="518"/>
      <c r="AS210" s="518"/>
      <c r="AT210" s="518"/>
      <c r="AU210" s="518">
        <f>'12-т (пред.год)'!AM211</f>
        <v>0</v>
      </c>
      <c r="AV210" s="518"/>
      <c r="AW210" s="518"/>
      <c r="AX210" s="518"/>
      <c r="AY210" s="518">
        <f>'12-т (пред.год)'!AQ211</f>
        <v>0</v>
      </c>
      <c r="AZ210" s="518"/>
      <c r="BA210" s="518"/>
      <c r="BB210" s="518"/>
      <c r="BC210" s="101"/>
      <c r="BE210" s="165">
        <f t="shared" si="23"/>
        <v>0</v>
      </c>
      <c r="BF210" s="161">
        <f t="shared" si="24"/>
        <v>0</v>
      </c>
      <c r="BG210" s="160">
        <f t="shared" si="25"/>
        <v>0</v>
      </c>
      <c r="BH210" s="160">
        <f t="shared" si="28"/>
        <v>0</v>
      </c>
      <c r="BI210" s="159"/>
      <c r="BT210" s="185"/>
      <c r="BU210" s="185"/>
      <c r="BV210" s="185"/>
      <c r="BW210" s="185"/>
      <c r="BX210" s="185"/>
      <c r="BY210" s="185"/>
      <c r="BZ210" s="185"/>
      <c r="CA210" s="185"/>
      <c r="CB210" s="185"/>
      <c r="CC210" s="185"/>
      <c r="CD210" s="185"/>
      <c r="CE210" s="185"/>
      <c r="CF210" s="188"/>
      <c r="CG210" s="188"/>
      <c r="CH210" s="188"/>
      <c r="CI210" s="188"/>
      <c r="CJ210" s="188"/>
      <c r="CK210" s="188"/>
      <c r="CL210" s="188"/>
      <c r="CM210" s="188"/>
      <c r="CN210" s="188"/>
      <c r="CO210" s="188"/>
      <c r="CP210" s="188"/>
      <c r="CQ210" s="188"/>
    </row>
    <row r="211" spans="2:95" s="102" customFormat="1" ht="13.5" customHeight="1">
      <c r="B211" s="100"/>
      <c r="C211" s="325"/>
      <c r="D211" s="325"/>
      <c r="E211" s="325"/>
      <c r="F211" s="325"/>
      <c r="G211" s="325"/>
      <c r="H211" s="325"/>
      <c r="I211" s="325"/>
      <c r="J211" s="325"/>
      <c r="K211" s="325"/>
      <c r="L211" s="325"/>
      <c r="M211" s="325"/>
      <c r="N211" s="325"/>
      <c r="O211" s="325"/>
      <c r="P211" s="325"/>
      <c r="Q211" s="311"/>
      <c r="R211" s="312"/>
      <c r="S211" s="312"/>
      <c r="T211" s="312"/>
      <c r="U211" s="312"/>
      <c r="V211" s="313"/>
      <c r="W211" s="310">
        <f t="shared" si="26"/>
        <v>0</v>
      </c>
      <c r="X211" s="310"/>
      <c r="Y211" s="310"/>
      <c r="Z211" s="310"/>
      <c r="AA211" s="310">
        <f t="shared" si="27"/>
        <v>0</v>
      </c>
      <c r="AB211" s="310"/>
      <c r="AC211" s="310"/>
      <c r="AD211" s="310"/>
      <c r="AE211" s="310">
        <f>'12-т (пред.год)'!W212</f>
        <v>0</v>
      </c>
      <c r="AF211" s="310"/>
      <c r="AG211" s="310"/>
      <c r="AH211" s="310"/>
      <c r="AI211" s="310">
        <f>'12-т (пред.год)'!AA212</f>
        <v>0</v>
      </c>
      <c r="AJ211" s="310"/>
      <c r="AK211" s="310"/>
      <c r="AL211" s="310"/>
      <c r="AM211" s="518">
        <f t="shared" si="21"/>
        <v>0</v>
      </c>
      <c r="AN211" s="518"/>
      <c r="AO211" s="518"/>
      <c r="AP211" s="518"/>
      <c r="AQ211" s="518">
        <f t="shared" si="22"/>
        <v>0</v>
      </c>
      <c r="AR211" s="518"/>
      <c r="AS211" s="518"/>
      <c r="AT211" s="518"/>
      <c r="AU211" s="518">
        <f>'12-т (пред.год)'!AM212</f>
        <v>0</v>
      </c>
      <c r="AV211" s="518"/>
      <c r="AW211" s="518"/>
      <c r="AX211" s="518"/>
      <c r="AY211" s="518">
        <f>'12-т (пред.год)'!AQ212</f>
        <v>0</v>
      </c>
      <c r="AZ211" s="518"/>
      <c r="BA211" s="518"/>
      <c r="BB211" s="518"/>
      <c r="BC211" s="101"/>
      <c r="BE211" s="165">
        <f t="shared" si="23"/>
        <v>0</v>
      </c>
      <c r="BF211" s="161">
        <f t="shared" si="24"/>
        <v>0</v>
      </c>
      <c r="BG211" s="160">
        <f t="shared" si="25"/>
        <v>0</v>
      </c>
      <c r="BH211" s="160">
        <f t="shared" si="28"/>
        <v>0</v>
      </c>
      <c r="BI211" s="159"/>
      <c r="BT211" s="185"/>
      <c r="BU211" s="185"/>
      <c r="BV211" s="185"/>
      <c r="BW211" s="185"/>
      <c r="BX211" s="185"/>
      <c r="BY211" s="185"/>
      <c r="BZ211" s="185"/>
      <c r="CA211" s="185"/>
      <c r="CB211" s="185"/>
      <c r="CC211" s="185"/>
      <c r="CD211" s="185"/>
      <c r="CE211" s="185"/>
      <c r="CF211" s="188"/>
      <c r="CG211" s="188"/>
      <c r="CH211" s="188"/>
      <c r="CI211" s="188"/>
      <c r="CJ211" s="188"/>
      <c r="CK211" s="188"/>
      <c r="CL211" s="188"/>
      <c r="CM211" s="188"/>
      <c r="CN211" s="188"/>
      <c r="CO211" s="188"/>
      <c r="CP211" s="188"/>
      <c r="CQ211" s="188"/>
    </row>
    <row r="212" spans="2:95" s="102" customFormat="1" ht="13.5" customHeight="1">
      <c r="B212" s="100"/>
      <c r="C212" s="325"/>
      <c r="D212" s="325"/>
      <c r="E212" s="325"/>
      <c r="F212" s="325"/>
      <c r="G212" s="325"/>
      <c r="H212" s="325"/>
      <c r="I212" s="325"/>
      <c r="J212" s="325"/>
      <c r="K212" s="325"/>
      <c r="L212" s="325"/>
      <c r="M212" s="325"/>
      <c r="N212" s="325"/>
      <c r="O212" s="325"/>
      <c r="P212" s="325"/>
      <c r="Q212" s="311"/>
      <c r="R212" s="312"/>
      <c r="S212" s="312"/>
      <c r="T212" s="312"/>
      <c r="U212" s="312"/>
      <c r="V212" s="313"/>
      <c r="W212" s="310">
        <f t="shared" si="26"/>
        <v>0</v>
      </c>
      <c r="X212" s="310"/>
      <c r="Y212" s="310"/>
      <c r="Z212" s="310"/>
      <c r="AA212" s="310">
        <f t="shared" si="27"/>
        <v>0</v>
      </c>
      <c r="AB212" s="310"/>
      <c r="AC212" s="310"/>
      <c r="AD212" s="310"/>
      <c r="AE212" s="310">
        <f>'12-т (пред.год)'!W213</f>
        <v>0</v>
      </c>
      <c r="AF212" s="310"/>
      <c r="AG212" s="310"/>
      <c r="AH212" s="310"/>
      <c r="AI212" s="310">
        <f>'12-т (пред.год)'!AA213</f>
        <v>0</v>
      </c>
      <c r="AJ212" s="310"/>
      <c r="AK212" s="310"/>
      <c r="AL212" s="310"/>
      <c r="AM212" s="518">
        <f t="shared" si="21"/>
        <v>0</v>
      </c>
      <c r="AN212" s="518"/>
      <c r="AO212" s="518"/>
      <c r="AP212" s="518"/>
      <c r="AQ212" s="518">
        <f t="shared" si="22"/>
        <v>0</v>
      </c>
      <c r="AR212" s="518"/>
      <c r="AS212" s="518"/>
      <c r="AT212" s="518"/>
      <c r="AU212" s="518">
        <f>'12-т (пред.год)'!AM213</f>
        <v>0</v>
      </c>
      <c r="AV212" s="518"/>
      <c r="AW212" s="518"/>
      <c r="AX212" s="518"/>
      <c r="AY212" s="518">
        <f>'12-т (пред.год)'!AQ213</f>
        <v>0</v>
      </c>
      <c r="AZ212" s="518"/>
      <c r="BA212" s="518"/>
      <c r="BB212" s="518"/>
      <c r="BC212" s="101"/>
      <c r="BE212" s="165">
        <f t="shared" si="23"/>
        <v>0</v>
      </c>
      <c r="BF212" s="161">
        <f t="shared" si="24"/>
        <v>0</v>
      </c>
      <c r="BG212" s="160">
        <f t="shared" si="25"/>
        <v>0</v>
      </c>
      <c r="BH212" s="160">
        <f t="shared" si="28"/>
        <v>0</v>
      </c>
      <c r="BI212" s="159"/>
      <c r="BT212" s="185"/>
      <c r="BU212" s="185"/>
      <c r="BV212" s="185"/>
      <c r="BW212" s="185"/>
      <c r="BX212" s="185"/>
      <c r="BY212" s="185"/>
      <c r="BZ212" s="185"/>
      <c r="CA212" s="185"/>
      <c r="CB212" s="185"/>
      <c r="CC212" s="185"/>
      <c r="CD212" s="185"/>
      <c r="CE212" s="185"/>
      <c r="CF212" s="188"/>
      <c r="CG212" s="188"/>
      <c r="CH212" s="188"/>
      <c r="CI212" s="188"/>
      <c r="CJ212" s="188"/>
      <c r="CK212" s="188"/>
      <c r="CL212" s="188"/>
      <c r="CM212" s="188"/>
      <c r="CN212" s="188"/>
      <c r="CO212" s="188"/>
      <c r="CP212" s="188"/>
      <c r="CQ212" s="188"/>
    </row>
    <row r="213" spans="2:95" s="102" customFormat="1" ht="13.5" customHeight="1">
      <c r="B213" s="100"/>
      <c r="C213" s="325"/>
      <c r="D213" s="325"/>
      <c r="E213" s="325"/>
      <c r="F213" s="325"/>
      <c r="G213" s="325"/>
      <c r="H213" s="325"/>
      <c r="I213" s="325"/>
      <c r="J213" s="325"/>
      <c r="K213" s="325"/>
      <c r="L213" s="325"/>
      <c r="M213" s="325"/>
      <c r="N213" s="325"/>
      <c r="O213" s="325"/>
      <c r="P213" s="325"/>
      <c r="Q213" s="311"/>
      <c r="R213" s="312"/>
      <c r="S213" s="312"/>
      <c r="T213" s="312"/>
      <c r="U213" s="312"/>
      <c r="V213" s="313"/>
      <c r="W213" s="310">
        <f t="shared" si="26"/>
        <v>0</v>
      </c>
      <c r="X213" s="310"/>
      <c r="Y213" s="310"/>
      <c r="Z213" s="310"/>
      <c r="AA213" s="310">
        <f t="shared" si="27"/>
        <v>0</v>
      </c>
      <c r="AB213" s="310"/>
      <c r="AC213" s="310"/>
      <c r="AD213" s="310"/>
      <c r="AE213" s="310">
        <f>'12-т (пред.год)'!W214</f>
        <v>0</v>
      </c>
      <c r="AF213" s="310"/>
      <c r="AG213" s="310"/>
      <c r="AH213" s="310"/>
      <c r="AI213" s="310">
        <f>'12-т (пред.год)'!AA214</f>
        <v>0</v>
      </c>
      <c r="AJ213" s="310"/>
      <c r="AK213" s="310"/>
      <c r="AL213" s="310"/>
      <c r="AM213" s="518">
        <f t="shared" si="21"/>
        <v>0</v>
      </c>
      <c r="AN213" s="518"/>
      <c r="AO213" s="518"/>
      <c r="AP213" s="518"/>
      <c r="AQ213" s="518">
        <f t="shared" si="22"/>
        <v>0</v>
      </c>
      <c r="AR213" s="518"/>
      <c r="AS213" s="518"/>
      <c r="AT213" s="518"/>
      <c r="AU213" s="518">
        <f>'12-т (пред.год)'!AM214</f>
        <v>0</v>
      </c>
      <c r="AV213" s="518"/>
      <c r="AW213" s="518"/>
      <c r="AX213" s="518"/>
      <c r="AY213" s="518">
        <f>'12-т (пред.год)'!AQ214</f>
        <v>0</v>
      </c>
      <c r="AZ213" s="518"/>
      <c r="BA213" s="518"/>
      <c r="BB213" s="518"/>
      <c r="BC213" s="101"/>
      <c r="BE213" s="165">
        <f t="shared" si="23"/>
        <v>0</v>
      </c>
      <c r="BF213" s="161">
        <f t="shared" si="24"/>
        <v>0</v>
      </c>
      <c r="BG213" s="160">
        <f t="shared" si="25"/>
        <v>0</v>
      </c>
      <c r="BH213" s="160">
        <f t="shared" si="28"/>
        <v>0</v>
      </c>
      <c r="BI213" s="159"/>
      <c r="BT213" s="185"/>
      <c r="BU213" s="185"/>
      <c r="BV213" s="185"/>
      <c r="BW213" s="185"/>
      <c r="BX213" s="185"/>
      <c r="BY213" s="185"/>
      <c r="BZ213" s="185"/>
      <c r="CA213" s="185"/>
      <c r="CB213" s="185"/>
      <c r="CC213" s="185"/>
      <c r="CD213" s="185"/>
      <c r="CE213" s="185"/>
      <c r="CF213" s="188"/>
      <c r="CG213" s="188"/>
      <c r="CH213" s="188"/>
      <c r="CI213" s="188"/>
      <c r="CJ213" s="188"/>
      <c r="CK213" s="188"/>
      <c r="CL213" s="188"/>
      <c r="CM213" s="188"/>
      <c r="CN213" s="188"/>
      <c r="CO213" s="188"/>
      <c r="CP213" s="188"/>
      <c r="CQ213" s="188"/>
    </row>
    <row r="214" spans="2:95" s="102" customFormat="1" ht="13.5" customHeight="1">
      <c r="B214" s="100"/>
      <c r="C214" s="325"/>
      <c r="D214" s="325"/>
      <c r="E214" s="325"/>
      <c r="F214" s="325"/>
      <c r="G214" s="325"/>
      <c r="H214" s="325"/>
      <c r="I214" s="325"/>
      <c r="J214" s="325"/>
      <c r="K214" s="325"/>
      <c r="L214" s="325"/>
      <c r="M214" s="325"/>
      <c r="N214" s="325"/>
      <c r="O214" s="325"/>
      <c r="P214" s="325"/>
      <c r="Q214" s="311"/>
      <c r="R214" s="312"/>
      <c r="S214" s="312"/>
      <c r="T214" s="312"/>
      <c r="U214" s="312"/>
      <c r="V214" s="313"/>
      <c r="W214" s="310">
        <f t="shared" si="26"/>
        <v>0</v>
      </c>
      <c r="X214" s="310"/>
      <c r="Y214" s="310"/>
      <c r="Z214" s="310"/>
      <c r="AA214" s="310">
        <f t="shared" si="27"/>
        <v>0</v>
      </c>
      <c r="AB214" s="310"/>
      <c r="AC214" s="310"/>
      <c r="AD214" s="310"/>
      <c r="AE214" s="310">
        <f>'12-т (пред.год)'!W215</f>
        <v>0</v>
      </c>
      <c r="AF214" s="310"/>
      <c r="AG214" s="310"/>
      <c r="AH214" s="310"/>
      <c r="AI214" s="310">
        <f>'12-т (пред.год)'!AA215</f>
        <v>0</v>
      </c>
      <c r="AJ214" s="310"/>
      <c r="AK214" s="310"/>
      <c r="AL214" s="310"/>
      <c r="AM214" s="518">
        <f t="shared" si="21"/>
        <v>0</v>
      </c>
      <c r="AN214" s="518"/>
      <c r="AO214" s="518"/>
      <c r="AP214" s="518"/>
      <c r="AQ214" s="518">
        <f t="shared" si="22"/>
        <v>0</v>
      </c>
      <c r="AR214" s="518"/>
      <c r="AS214" s="518"/>
      <c r="AT214" s="518"/>
      <c r="AU214" s="518">
        <f>'12-т (пред.год)'!AM215</f>
        <v>0</v>
      </c>
      <c r="AV214" s="518"/>
      <c r="AW214" s="518"/>
      <c r="AX214" s="518"/>
      <c r="AY214" s="518">
        <f>'12-т (пред.год)'!AQ215</f>
        <v>0</v>
      </c>
      <c r="AZ214" s="518"/>
      <c r="BA214" s="518"/>
      <c r="BB214" s="518"/>
      <c r="BC214" s="101"/>
      <c r="BE214" s="165">
        <f t="shared" si="23"/>
        <v>0</v>
      </c>
      <c r="BF214" s="161">
        <f t="shared" si="24"/>
        <v>0</v>
      </c>
      <c r="BG214" s="160">
        <f t="shared" si="25"/>
        <v>0</v>
      </c>
      <c r="BH214" s="160">
        <f t="shared" si="28"/>
        <v>0</v>
      </c>
      <c r="BI214" s="159"/>
      <c r="BT214" s="185"/>
      <c r="BU214" s="185"/>
      <c r="BV214" s="185"/>
      <c r="BW214" s="185"/>
      <c r="BX214" s="185"/>
      <c r="BY214" s="185"/>
      <c r="BZ214" s="185"/>
      <c r="CA214" s="185"/>
      <c r="CB214" s="185"/>
      <c r="CC214" s="185"/>
      <c r="CD214" s="185"/>
      <c r="CE214" s="185"/>
      <c r="CF214" s="188"/>
      <c r="CG214" s="188"/>
      <c r="CH214" s="188"/>
      <c r="CI214" s="188"/>
      <c r="CJ214" s="188"/>
      <c r="CK214" s="188"/>
      <c r="CL214" s="188"/>
      <c r="CM214" s="188"/>
      <c r="CN214" s="188"/>
      <c r="CO214" s="188"/>
      <c r="CP214" s="188"/>
      <c r="CQ214" s="188"/>
    </row>
    <row r="215" spans="2:95" s="102" customFormat="1" ht="13.5" customHeight="1">
      <c r="B215" s="100"/>
      <c r="C215" s="325"/>
      <c r="D215" s="325"/>
      <c r="E215" s="325"/>
      <c r="F215" s="325"/>
      <c r="G215" s="325"/>
      <c r="H215" s="325"/>
      <c r="I215" s="325"/>
      <c r="J215" s="325"/>
      <c r="K215" s="325"/>
      <c r="L215" s="325"/>
      <c r="M215" s="325"/>
      <c r="N215" s="325"/>
      <c r="O215" s="325"/>
      <c r="P215" s="325"/>
      <c r="Q215" s="311"/>
      <c r="R215" s="312"/>
      <c r="S215" s="312"/>
      <c r="T215" s="312"/>
      <c r="U215" s="312"/>
      <c r="V215" s="313"/>
      <c r="W215" s="310">
        <f t="shared" si="26"/>
        <v>0</v>
      </c>
      <c r="X215" s="310"/>
      <c r="Y215" s="310"/>
      <c r="Z215" s="310"/>
      <c r="AA215" s="310">
        <f t="shared" si="27"/>
        <v>0</v>
      </c>
      <c r="AB215" s="310"/>
      <c r="AC215" s="310"/>
      <c r="AD215" s="310"/>
      <c r="AE215" s="310">
        <f>'12-т (пред.год)'!W216</f>
        <v>0</v>
      </c>
      <c r="AF215" s="310"/>
      <c r="AG215" s="310"/>
      <c r="AH215" s="310"/>
      <c r="AI215" s="310">
        <f>'12-т (пред.год)'!AA216</f>
        <v>0</v>
      </c>
      <c r="AJ215" s="310"/>
      <c r="AK215" s="310"/>
      <c r="AL215" s="310"/>
      <c r="AM215" s="518">
        <f t="shared" si="21"/>
        <v>0</v>
      </c>
      <c r="AN215" s="518"/>
      <c r="AO215" s="518"/>
      <c r="AP215" s="518"/>
      <c r="AQ215" s="518">
        <f t="shared" si="22"/>
        <v>0</v>
      </c>
      <c r="AR215" s="518"/>
      <c r="AS215" s="518"/>
      <c r="AT215" s="518"/>
      <c r="AU215" s="518">
        <f>'12-т (пред.год)'!AM216</f>
        <v>0</v>
      </c>
      <c r="AV215" s="518"/>
      <c r="AW215" s="518"/>
      <c r="AX215" s="518"/>
      <c r="AY215" s="518">
        <f>'12-т (пред.год)'!AQ216</f>
        <v>0</v>
      </c>
      <c r="AZ215" s="518"/>
      <c r="BA215" s="518"/>
      <c r="BB215" s="518"/>
      <c r="BC215" s="101"/>
      <c r="BE215" s="165">
        <f t="shared" si="23"/>
        <v>0</v>
      </c>
      <c r="BF215" s="161">
        <f t="shared" si="24"/>
        <v>0</v>
      </c>
      <c r="BG215" s="160">
        <f t="shared" si="25"/>
        <v>0</v>
      </c>
      <c r="BH215" s="160">
        <f t="shared" si="28"/>
        <v>0</v>
      </c>
      <c r="BI215" s="159"/>
      <c r="BT215" s="185"/>
      <c r="BU215" s="185"/>
      <c r="BV215" s="185"/>
      <c r="BW215" s="185"/>
      <c r="BX215" s="185"/>
      <c r="BY215" s="185"/>
      <c r="BZ215" s="185"/>
      <c r="CA215" s="185"/>
      <c r="CB215" s="185"/>
      <c r="CC215" s="185"/>
      <c r="CD215" s="185"/>
      <c r="CE215" s="185"/>
      <c r="CF215" s="188"/>
      <c r="CG215" s="188"/>
      <c r="CH215" s="188"/>
      <c r="CI215" s="188"/>
      <c r="CJ215" s="188"/>
      <c r="CK215" s="188"/>
      <c r="CL215" s="188"/>
      <c r="CM215" s="188"/>
      <c r="CN215" s="188"/>
      <c r="CO215" s="188"/>
      <c r="CP215" s="188"/>
      <c r="CQ215" s="188"/>
    </row>
    <row r="216" spans="2:95" s="102" customFormat="1" ht="13.5" customHeight="1">
      <c r="B216" s="100"/>
      <c r="C216" s="325"/>
      <c r="D216" s="325"/>
      <c r="E216" s="325"/>
      <c r="F216" s="325"/>
      <c r="G216" s="325"/>
      <c r="H216" s="325"/>
      <c r="I216" s="325"/>
      <c r="J216" s="325"/>
      <c r="K216" s="325"/>
      <c r="L216" s="325"/>
      <c r="M216" s="325"/>
      <c r="N216" s="325"/>
      <c r="O216" s="325"/>
      <c r="P216" s="325"/>
      <c r="Q216" s="311"/>
      <c r="R216" s="312"/>
      <c r="S216" s="312"/>
      <c r="T216" s="312"/>
      <c r="U216" s="312"/>
      <c r="V216" s="313"/>
      <c r="W216" s="310">
        <f t="shared" si="26"/>
        <v>0</v>
      </c>
      <c r="X216" s="310"/>
      <c r="Y216" s="310"/>
      <c r="Z216" s="310"/>
      <c r="AA216" s="310">
        <f t="shared" si="27"/>
        <v>0</v>
      </c>
      <c r="AB216" s="310"/>
      <c r="AC216" s="310"/>
      <c r="AD216" s="310"/>
      <c r="AE216" s="310">
        <f>'12-т (пред.год)'!W217</f>
        <v>0</v>
      </c>
      <c r="AF216" s="310"/>
      <c r="AG216" s="310"/>
      <c r="AH216" s="310"/>
      <c r="AI216" s="310">
        <f>'12-т (пред.год)'!AA217</f>
        <v>0</v>
      </c>
      <c r="AJ216" s="310"/>
      <c r="AK216" s="310"/>
      <c r="AL216" s="310"/>
      <c r="AM216" s="518">
        <f t="shared" si="21"/>
        <v>0</v>
      </c>
      <c r="AN216" s="518"/>
      <c r="AO216" s="518"/>
      <c r="AP216" s="518"/>
      <c r="AQ216" s="518">
        <f t="shared" si="22"/>
        <v>0</v>
      </c>
      <c r="AR216" s="518"/>
      <c r="AS216" s="518"/>
      <c r="AT216" s="518"/>
      <c r="AU216" s="518">
        <f>'12-т (пред.год)'!AM217</f>
        <v>0</v>
      </c>
      <c r="AV216" s="518"/>
      <c r="AW216" s="518"/>
      <c r="AX216" s="518"/>
      <c r="AY216" s="518">
        <f>'12-т (пред.год)'!AQ217</f>
        <v>0</v>
      </c>
      <c r="AZ216" s="518"/>
      <c r="BA216" s="518"/>
      <c r="BB216" s="518"/>
      <c r="BC216" s="101"/>
      <c r="BE216" s="165">
        <f t="shared" si="23"/>
        <v>0</v>
      </c>
      <c r="BF216" s="161">
        <f t="shared" si="24"/>
        <v>0</v>
      </c>
      <c r="BG216" s="160">
        <f t="shared" si="25"/>
        <v>0</v>
      </c>
      <c r="BH216" s="160">
        <f t="shared" si="28"/>
        <v>0</v>
      </c>
      <c r="BI216" s="159"/>
      <c r="BT216" s="185"/>
      <c r="BU216" s="185"/>
      <c r="BV216" s="185"/>
      <c r="BW216" s="185"/>
      <c r="BX216" s="185"/>
      <c r="BY216" s="185"/>
      <c r="BZ216" s="185"/>
      <c r="CA216" s="185"/>
      <c r="CB216" s="185"/>
      <c r="CC216" s="185"/>
      <c r="CD216" s="185"/>
      <c r="CE216" s="185"/>
      <c r="CF216" s="188"/>
      <c r="CG216" s="188"/>
      <c r="CH216" s="188"/>
      <c r="CI216" s="188"/>
      <c r="CJ216" s="188"/>
      <c r="CK216" s="188"/>
      <c r="CL216" s="188"/>
      <c r="CM216" s="188"/>
      <c r="CN216" s="188"/>
      <c r="CO216" s="188"/>
      <c r="CP216" s="188"/>
      <c r="CQ216" s="188"/>
    </row>
    <row r="217" spans="2:95" s="102" customFormat="1" ht="13.5" customHeight="1">
      <c r="B217" s="100"/>
      <c r="C217" s="325"/>
      <c r="D217" s="325"/>
      <c r="E217" s="325"/>
      <c r="F217" s="325"/>
      <c r="G217" s="325"/>
      <c r="H217" s="325"/>
      <c r="I217" s="325"/>
      <c r="J217" s="325"/>
      <c r="K217" s="325"/>
      <c r="L217" s="325"/>
      <c r="M217" s="325"/>
      <c r="N217" s="325"/>
      <c r="O217" s="325"/>
      <c r="P217" s="325"/>
      <c r="Q217" s="311"/>
      <c r="R217" s="312"/>
      <c r="S217" s="312"/>
      <c r="T217" s="312"/>
      <c r="U217" s="312"/>
      <c r="V217" s="313"/>
      <c r="W217" s="310">
        <f t="shared" si="26"/>
        <v>0</v>
      </c>
      <c r="X217" s="310"/>
      <c r="Y217" s="310"/>
      <c r="Z217" s="310"/>
      <c r="AA217" s="310">
        <f t="shared" si="27"/>
        <v>0</v>
      </c>
      <c r="AB217" s="310"/>
      <c r="AC217" s="310"/>
      <c r="AD217" s="310"/>
      <c r="AE217" s="310">
        <f>'12-т (пред.год)'!W218</f>
        <v>0</v>
      </c>
      <c r="AF217" s="310"/>
      <c r="AG217" s="310"/>
      <c r="AH217" s="310"/>
      <c r="AI217" s="310">
        <f>'12-т (пред.год)'!AA218</f>
        <v>0</v>
      </c>
      <c r="AJ217" s="310"/>
      <c r="AK217" s="310"/>
      <c r="AL217" s="310"/>
      <c r="AM217" s="518">
        <f t="shared" si="21"/>
        <v>0</v>
      </c>
      <c r="AN217" s="518"/>
      <c r="AO217" s="518"/>
      <c r="AP217" s="518"/>
      <c r="AQ217" s="518">
        <f t="shared" si="22"/>
        <v>0</v>
      </c>
      <c r="AR217" s="518"/>
      <c r="AS217" s="518"/>
      <c r="AT217" s="518"/>
      <c r="AU217" s="518">
        <f>'12-т (пред.год)'!AM218</f>
        <v>0</v>
      </c>
      <c r="AV217" s="518"/>
      <c r="AW217" s="518"/>
      <c r="AX217" s="518"/>
      <c r="AY217" s="518">
        <f>'12-т (пред.год)'!AQ218</f>
        <v>0</v>
      </c>
      <c r="AZ217" s="518"/>
      <c r="BA217" s="518"/>
      <c r="BB217" s="518"/>
      <c r="BC217" s="101"/>
      <c r="BE217" s="165">
        <f t="shared" si="23"/>
        <v>0</v>
      </c>
      <c r="BF217" s="161">
        <f t="shared" si="24"/>
        <v>0</v>
      </c>
      <c r="BG217" s="160">
        <f t="shared" si="25"/>
        <v>0</v>
      </c>
      <c r="BH217" s="160">
        <f t="shared" si="28"/>
        <v>0</v>
      </c>
      <c r="BI217" s="159"/>
      <c r="BT217" s="185"/>
      <c r="BU217" s="185"/>
      <c r="BV217" s="185"/>
      <c r="BW217" s="185"/>
      <c r="BX217" s="185"/>
      <c r="BY217" s="185"/>
      <c r="BZ217" s="185"/>
      <c r="CA217" s="185"/>
      <c r="CB217" s="185"/>
      <c r="CC217" s="185"/>
      <c r="CD217" s="185"/>
      <c r="CE217" s="185"/>
      <c r="CF217" s="188"/>
      <c r="CG217" s="188"/>
      <c r="CH217" s="188"/>
      <c r="CI217" s="188"/>
      <c r="CJ217" s="188"/>
      <c r="CK217" s="188"/>
      <c r="CL217" s="188"/>
      <c r="CM217" s="188"/>
      <c r="CN217" s="188"/>
      <c r="CO217" s="188"/>
      <c r="CP217" s="188"/>
      <c r="CQ217" s="188"/>
    </row>
    <row r="218" spans="2:95" s="102" customFormat="1" ht="13.5" customHeight="1">
      <c r="B218" s="100"/>
      <c r="C218" s="325"/>
      <c r="D218" s="325"/>
      <c r="E218" s="325"/>
      <c r="F218" s="325"/>
      <c r="G218" s="325"/>
      <c r="H218" s="325"/>
      <c r="I218" s="325"/>
      <c r="J218" s="325"/>
      <c r="K218" s="325"/>
      <c r="L218" s="325"/>
      <c r="M218" s="325"/>
      <c r="N218" s="325"/>
      <c r="O218" s="325"/>
      <c r="P218" s="325"/>
      <c r="Q218" s="311"/>
      <c r="R218" s="312"/>
      <c r="S218" s="312"/>
      <c r="T218" s="312"/>
      <c r="U218" s="312"/>
      <c r="V218" s="313"/>
      <c r="W218" s="310">
        <f t="shared" si="26"/>
        <v>0</v>
      </c>
      <c r="X218" s="310"/>
      <c r="Y218" s="310"/>
      <c r="Z218" s="310"/>
      <c r="AA218" s="310">
        <f t="shared" si="27"/>
        <v>0</v>
      </c>
      <c r="AB218" s="310"/>
      <c r="AC218" s="310"/>
      <c r="AD218" s="310"/>
      <c r="AE218" s="310">
        <f>'12-т (пред.год)'!W219</f>
        <v>0</v>
      </c>
      <c r="AF218" s="310"/>
      <c r="AG218" s="310"/>
      <c r="AH218" s="310"/>
      <c r="AI218" s="310">
        <f>'12-т (пред.год)'!AA219</f>
        <v>0</v>
      </c>
      <c r="AJ218" s="310"/>
      <c r="AK218" s="310"/>
      <c r="AL218" s="310"/>
      <c r="AM218" s="518">
        <f t="shared" si="21"/>
        <v>0</v>
      </c>
      <c r="AN218" s="518"/>
      <c r="AO218" s="518"/>
      <c r="AP218" s="518"/>
      <c r="AQ218" s="518">
        <f t="shared" si="22"/>
        <v>0</v>
      </c>
      <c r="AR218" s="518"/>
      <c r="AS218" s="518"/>
      <c r="AT218" s="518"/>
      <c r="AU218" s="518">
        <f>'12-т (пред.год)'!AM219</f>
        <v>0</v>
      </c>
      <c r="AV218" s="518"/>
      <c r="AW218" s="518"/>
      <c r="AX218" s="518"/>
      <c r="AY218" s="518">
        <f>'12-т (пред.год)'!AQ219</f>
        <v>0</v>
      </c>
      <c r="AZ218" s="518"/>
      <c r="BA218" s="518"/>
      <c r="BB218" s="518"/>
      <c r="BC218" s="101"/>
      <c r="BE218" s="165">
        <f t="shared" si="23"/>
        <v>0</v>
      </c>
      <c r="BF218" s="161">
        <f t="shared" si="24"/>
        <v>0</v>
      </c>
      <c r="BG218" s="160">
        <f t="shared" si="25"/>
        <v>0</v>
      </c>
      <c r="BH218" s="160">
        <f t="shared" si="28"/>
        <v>0</v>
      </c>
      <c r="BI218" s="159"/>
      <c r="BT218" s="185"/>
      <c r="BU218" s="185"/>
      <c r="BV218" s="185"/>
      <c r="BW218" s="185"/>
      <c r="BX218" s="185"/>
      <c r="BY218" s="185"/>
      <c r="BZ218" s="185"/>
      <c r="CA218" s="185"/>
      <c r="CB218" s="185"/>
      <c r="CC218" s="185"/>
      <c r="CD218" s="185"/>
      <c r="CE218" s="185"/>
      <c r="CF218" s="188"/>
      <c r="CG218" s="188"/>
      <c r="CH218" s="188"/>
      <c r="CI218" s="188"/>
      <c r="CJ218" s="188"/>
      <c r="CK218" s="188"/>
      <c r="CL218" s="188"/>
      <c r="CM218" s="188"/>
      <c r="CN218" s="188"/>
      <c r="CO218" s="188"/>
      <c r="CP218" s="188"/>
      <c r="CQ218" s="188"/>
    </row>
    <row r="219" spans="2:95" s="102" customFormat="1" ht="13.5" customHeight="1">
      <c r="B219" s="100"/>
      <c r="C219" s="325"/>
      <c r="D219" s="325"/>
      <c r="E219" s="325"/>
      <c r="F219" s="325"/>
      <c r="G219" s="325"/>
      <c r="H219" s="325"/>
      <c r="I219" s="325"/>
      <c r="J219" s="325"/>
      <c r="K219" s="325"/>
      <c r="L219" s="325"/>
      <c r="M219" s="325"/>
      <c r="N219" s="325"/>
      <c r="O219" s="325"/>
      <c r="P219" s="325"/>
      <c r="Q219" s="311"/>
      <c r="R219" s="312"/>
      <c r="S219" s="312"/>
      <c r="T219" s="312"/>
      <c r="U219" s="312"/>
      <c r="V219" s="313"/>
      <c r="W219" s="310">
        <f t="shared" si="26"/>
        <v>0</v>
      </c>
      <c r="X219" s="310"/>
      <c r="Y219" s="310"/>
      <c r="Z219" s="310"/>
      <c r="AA219" s="310">
        <f t="shared" si="27"/>
        <v>0</v>
      </c>
      <c r="AB219" s="310"/>
      <c r="AC219" s="310"/>
      <c r="AD219" s="310"/>
      <c r="AE219" s="310">
        <f>'12-т (пред.год)'!W220</f>
        <v>0</v>
      </c>
      <c r="AF219" s="310"/>
      <c r="AG219" s="310"/>
      <c r="AH219" s="310"/>
      <c r="AI219" s="310">
        <f>'12-т (пред.год)'!AA220</f>
        <v>0</v>
      </c>
      <c r="AJ219" s="310"/>
      <c r="AK219" s="310"/>
      <c r="AL219" s="310"/>
      <c r="AM219" s="518">
        <f t="shared" si="21"/>
        <v>0</v>
      </c>
      <c r="AN219" s="518"/>
      <c r="AO219" s="518"/>
      <c r="AP219" s="518"/>
      <c r="AQ219" s="518">
        <f t="shared" si="22"/>
        <v>0</v>
      </c>
      <c r="AR219" s="518"/>
      <c r="AS219" s="518"/>
      <c r="AT219" s="518"/>
      <c r="AU219" s="518">
        <f>'12-т (пред.год)'!AM220</f>
        <v>0</v>
      </c>
      <c r="AV219" s="518"/>
      <c r="AW219" s="518"/>
      <c r="AX219" s="518"/>
      <c r="AY219" s="518">
        <f>'12-т (пред.год)'!AQ220</f>
        <v>0</v>
      </c>
      <c r="AZ219" s="518"/>
      <c r="BA219" s="518"/>
      <c r="BB219" s="518"/>
      <c r="BC219" s="101"/>
      <c r="BE219" s="165">
        <f t="shared" si="23"/>
        <v>0</v>
      </c>
      <c r="BF219" s="161">
        <f t="shared" si="24"/>
        <v>0</v>
      </c>
      <c r="BG219" s="160">
        <f t="shared" si="25"/>
        <v>0</v>
      </c>
      <c r="BH219" s="160">
        <f t="shared" si="28"/>
        <v>0</v>
      </c>
      <c r="BI219" s="159"/>
      <c r="BT219" s="185"/>
      <c r="BU219" s="185"/>
      <c r="BV219" s="185"/>
      <c r="BW219" s="185"/>
      <c r="BX219" s="185"/>
      <c r="BY219" s="185"/>
      <c r="BZ219" s="185"/>
      <c r="CA219" s="185"/>
      <c r="CB219" s="185"/>
      <c r="CC219" s="185"/>
      <c r="CD219" s="185"/>
      <c r="CE219" s="185"/>
      <c r="CF219" s="188"/>
      <c r="CG219" s="188"/>
      <c r="CH219" s="188"/>
      <c r="CI219" s="188"/>
      <c r="CJ219" s="188"/>
      <c r="CK219" s="188"/>
      <c r="CL219" s="188"/>
      <c r="CM219" s="188"/>
      <c r="CN219" s="188"/>
      <c r="CO219" s="188"/>
      <c r="CP219" s="188"/>
      <c r="CQ219" s="188"/>
    </row>
    <row r="220" spans="2:95" s="102" customFormat="1" ht="13.5" customHeight="1">
      <c r="B220" s="100"/>
      <c r="C220" s="325"/>
      <c r="D220" s="325"/>
      <c r="E220" s="325"/>
      <c r="F220" s="325"/>
      <c r="G220" s="325"/>
      <c r="H220" s="325"/>
      <c r="I220" s="325"/>
      <c r="J220" s="325"/>
      <c r="K220" s="325"/>
      <c r="L220" s="325"/>
      <c r="M220" s="325"/>
      <c r="N220" s="325"/>
      <c r="O220" s="325"/>
      <c r="P220" s="325"/>
      <c r="Q220" s="311"/>
      <c r="R220" s="312"/>
      <c r="S220" s="312"/>
      <c r="T220" s="312"/>
      <c r="U220" s="312"/>
      <c r="V220" s="313"/>
      <c r="W220" s="310">
        <f t="shared" si="26"/>
        <v>0</v>
      </c>
      <c r="X220" s="310"/>
      <c r="Y220" s="310"/>
      <c r="Z220" s="310"/>
      <c r="AA220" s="310">
        <f t="shared" si="27"/>
        <v>0</v>
      </c>
      <c r="AB220" s="310"/>
      <c r="AC220" s="310"/>
      <c r="AD220" s="310"/>
      <c r="AE220" s="310">
        <f>'12-т (пред.год)'!W221</f>
        <v>0</v>
      </c>
      <c r="AF220" s="310"/>
      <c r="AG220" s="310"/>
      <c r="AH220" s="310"/>
      <c r="AI220" s="310">
        <f>'12-т (пред.год)'!AA221</f>
        <v>0</v>
      </c>
      <c r="AJ220" s="310"/>
      <c r="AK220" s="310"/>
      <c r="AL220" s="310"/>
      <c r="AM220" s="518">
        <f t="shared" si="21"/>
        <v>0</v>
      </c>
      <c r="AN220" s="518"/>
      <c r="AO220" s="518"/>
      <c r="AP220" s="518"/>
      <c r="AQ220" s="518">
        <f t="shared" si="22"/>
        <v>0</v>
      </c>
      <c r="AR220" s="518"/>
      <c r="AS220" s="518"/>
      <c r="AT220" s="518"/>
      <c r="AU220" s="518">
        <f>'12-т (пред.год)'!AM221</f>
        <v>0</v>
      </c>
      <c r="AV220" s="518"/>
      <c r="AW220" s="518"/>
      <c r="AX220" s="518"/>
      <c r="AY220" s="518">
        <f>'12-т (пред.год)'!AQ221</f>
        <v>0</v>
      </c>
      <c r="AZ220" s="518"/>
      <c r="BA220" s="518"/>
      <c r="BB220" s="518"/>
      <c r="BC220" s="101"/>
      <c r="BE220" s="165">
        <f t="shared" si="23"/>
        <v>0</v>
      </c>
      <c r="BF220" s="161">
        <f t="shared" si="24"/>
        <v>0</v>
      </c>
      <c r="BG220" s="160">
        <f t="shared" si="25"/>
        <v>0</v>
      </c>
      <c r="BH220" s="160">
        <f t="shared" si="28"/>
        <v>0</v>
      </c>
      <c r="BI220" s="159"/>
      <c r="BT220" s="185"/>
      <c r="BU220" s="185"/>
      <c r="BV220" s="185"/>
      <c r="BW220" s="185"/>
      <c r="BX220" s="185"/>
      <c r="BY220" s="185"/>
      <c r="BZ220" s="185"/>
      <c r="CA220" s="185"/>
      <c r="CB220" s="185"/>
      <c r="CC220" s="185"/>
      <c r="CD220" s="185"/>
      <c r="CE220" s="185"/>
      <c r="CF220" s="188"/>
      <c r="CG220" s="188"/>
      <c r="CH220" s="188"/>
      <c r="CI220" s="188"/>
      <c r="CJ220" s="188"/>
      <c r="CK220" s="188"/>
      <c r="CL220" s="188"/>
      <c r="CM220" s="188"/>
      <c r="CN220" s="188"/>
      <c r="CO220" s="188"/>
      <c r="CP220" s="188"/>
      <c r="CQ220" s="188"/>
    </row>
    <row r="221" spans="2:95" s="102" customFormat="1" ht="13.5" customHeight="1">
      <c r="B221" s="100"/>
      <c r="C221" s="324"/>
      <c r="D221" s="324"/>
      <c r="E221" s="324"/>
      <c r="F221" s="324"/>
      <c r="G221" s="324"/>
      <c r="H221" s="324"/>
      <c r="I221" s="324"/>
      <c r="J221" s="324"/>
      <c r="K221" s="324"/>
      <c r="L221" s="324"/>
      <c r="M221" s="324"/>
      <c r="N221" s="324"/>
      <c r="O221" s="324"/>
      <c r="P221" s="324"/>
      <c r="Q221" s="305"/>
      <c r="R221" s="306"/>
      <c r="S221" s="306"/>
      <c r="T221" s="306"/>
      <c r="U221" s="306"/>
      <c r="V221" s="307"/>
      <c r="W221" s="304">
        <f t="shared" si="26"/>
        <v>0</v>
      </c>
      <c r="X221" s="304"/>
      <c r="Y221" s="304"/>
      <c r="Z221" s="304"/>
      <c r="AA221" s="304">
        <f t="shared" si="27"/>
        <v>0</v>
      </c>
      <c r="AB221" s="304"/>
      <c r="AC221" s="304"/>
      <c r="AD221" s="304"/>
      <c r="AE221" s="304">
        <f>'12-т (пред.год)'!W222</f>
        <v>0</v>
      </c>
      <c r="AF221" s="304"/>
      <c r="AG221" s="304"/>
      <c r="AH221" s="304"/>
      <c r="AI221" s="304">
        <f>'12-т (пред.год)'!AA222</f>
        <v>0</v>
      </c>
      <c r="AJ221" s="304"/>
      <c r="AK221" s="304"/>
      <c r="AL221" s="304"/>
      <c r="AM221" s="529">
        <f t="shared" si="21"/>
        <v>0</v>
      </c>
      <c r="AN221" s="529"/>
      <c r="AO221" s="529"/>
      <c r="AP221" s="529"/>
      <c r="AQ221" s="529">
        <f t="shared" si="22"/>
        <v>0</v>
      </c>
      <c r="AR221" s="529"/>
      <c r="AS221" s="529"/>
      <c r="AT221" s="529"/>
      <c r="AU221" s="529">
        <f>'12-т (пред.год)'!AM222</f>
        <v>0</v>
      </c>
      <c r="AV221" s="529"/>
      <c r="AW221" s="529"/>
      <c r="AX221" s="529"/>
      <c r="AY221" s="529">
        <f>'12-т (пред.год)'!AQ222</f>
        <v>0</v>
      </c>
      <c r="AZ221" s="529"/>
      <c r="BA221" s="529"/>
      <c r="BB221" s="529"/>
      <c r="BC221" s="101"/>
      <c r="BE221" s="165">
        <f t="shared" si="23"/>
        <v>0</v>
      </c>
      <c r="BF221" s="161">
        <f t="shared" si="24"/>
        <v>0</v>
      </c>
      <c r="BG221" s="160">
        <f>ROUND(BE221-BF221,4)</f>
        <v>0</v>
      </c>
      <c r="BH221" s="160">
        <f>IF(BH220&gt;=1,BH220-1+BG221,BH220+BG221)</f>
        <v>0</v>
      </c>
      <c r="BI221" s="159"/>
      <c r="BT221" s="186"/>
      <c r="BU221" s="186"/>
      <c r="BV221" s="186"/>
      <c r="BW221" s="186"/>
      <c r="BX221" s="186"/>
      <c r="BY221" s="186"/>
      <c r="BZ221" s="186"/>
      <c r="CA221" s="186"/>
      <c r="CB221" s="186"/>
      <c r="CC221" s="186"/>
      <c r="CD221" s="186"/>
      <c r="CE221" s="186"/>
      <c r="CF221" s="189"/>
      <c r="CG221" s="189"/>
      <c r="CH221" s="189"/>
      <c r="CI221" s="189"/>
      <c r="CJ221" s="189"/>
      <c r="CK221" s="189"/>
      <c r="CL221" s="189"/>
      <c r="CM221" s="189"/>
      <c r="CN221" s="189"/>
      <c r="CO221" s="189"/>
      <c r="CP221" s="189"/>
      <c r="CQ221" s="189"/>
    </row>
    <row r="222" spans="2:61" s="102" customFormat="1" ht="7.5" customHeight="1">
      <c r="B222" s="100"/>
      <c r="C222" s="118"/>
      <c r="D222" s="118"/>
      <c r="E222" s="118"/>
      <c r="F222" s="118"/>
      <c r="G222" s="118"/>
      <c r="H222" s="118"/>
      <c r="I222" s="118"/>
      <c r="J222" s="118"/>
      <c r="K222" s="134"/>
      <c r="L222" s="134"/>
      <c r="M222" s="135"/>
      <c r="N222" s="135"/>
      <c r="O222" s="105"/>
      <c r="P222" s="105"/>
      <c r="Q222" s="105"/>
      <c r="R222" s="105"/>
      <c r="S222" s="105"/>
      <c r="T222" s="105"/>
      <c r="U222" s="105"/>
      <c r="V222" s="105"/>
      <c r="W222" s="106"/>
      <c r="X222" s="106"/>
      <c r="Y222" s="106"/>
      <c r="Z222" s="106"/>
      <c r="AA222" s="106"/>
      <c r="AB222" s="106"/>
      <c r="AC222" s="106"/>
      <c r="AD222" s="106"/>
      <c r="AE222" s="107"/>
      <c r="AF222" s="107"/>
      <c r="AG222" s="107"/>
      <c r="AH222" s="107"/>
      <c r="AI222" s="107"/>
      <c r="AJ222" s="107"/>
      <c r="AK222" s="107"/>
      <c r="AL222" s="107"/>
      <c r="AM222" s="106"/>
      <c r="AN222" s="106"/>
      <c r="AO222" s="106"/>
      <c r="AP222" s="106"/>
      <c r="AQ222" s="106"/>
      <c r="AR222" s="106"/>
      <c r="AS222" s="106"/>
      <c r="AT222" s="106"/>
      <c r="AU222" s="106"/>
      <c r="AV222" s="106"/>
      <c r="AW222" s="106"/>
      <c r="AX222" s="106"/>
      <c r="AY222" s="106"/>
      <c r="AZ222" s="106"/>
      <c r="BA222" s="106"/>
      <c r="BB222" s="106"/>
      <c r="BC222" s="101"/>
      <c r="BE222" s="159"/>
      <c r="BF222" s="159"/>
      <c r="BG222" s="159"/>
      <c r="BH222" s="159"/>
      <c r="BI222" s="164">
        <f>BH221</f>
        <v>0</v>
      </c>
    </row>
    <row r="223" spans="2:61" s="102" customFormat="1" ht="12" customHeight="1">
      <c r="B223" s="100"/>
      <c r="C223" s="323" t="s">
        <v>168</v>
      </c>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101"/>
      <c r="BE223" s="159"/>
      <c r="BF223" s="159"/>
      <c r="BG223" s="159"/>
      <c r="BH223" s="159"/>
      <c r="BI223" s="159"/>
    </row>
    <row r="224" spans="2:55" s="102" customFormat="1" ht="12" customHeight="1">
      <c r="B224" s="100"/>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101"/>
    </row>
    <row r="225" spans="2:55" s="102" customFormat="1" ht="12" customHeight="1">
      <c r="B225" s="100"/>
      <c r="C225" s="134"/>
      <c r="D225" s="134"/>
      <c r="E225" s="134"/>
      <c r="F225" s="134"/>
      <c r="G225" s="134"/>
      <c r="H225" s="134"/>
      <c r="I225" s="134"/>
      <c r="J225" s="134"/>
      <c r="K225" s="134"/>
      <c r="L225" s="134"/>
      <c r="M225" s="135"/>
      <c r="N225" s="135"/>
      <c r="O225" s="105"/>
      <c r="P225" s="105"/>
      <c r="Q225" s="105"/>
      <c r="R225" s="105"/>
      <c r="S225" s="105"/>
      <c r="T225" s="105"/>
      <c r="U225" s="105"/>
      <c r="V225" s="105"/>
      <c r="W225" s="106"/>
      <c r="X225" s="106"/>
      <c r="Y225" s="106"/>
      <c r="Z225" s="106"/>
      <c r="AA225" s="106"/>
      <c r="AB225" s="106"/>
      <c r="AC225" s="106"/>
      <c r="AD225" s="106"/>
      <c r="AE225" s="107"/>
      <c r="AF225" s="107"/>
      <c r="AG225" s="107"/>
      <c r="AH225" s="107"/>
      <c r="AI225" s="107"/>
      <c r="AJ225" s="107"/>
      <c r="AK225" s="107"/>
      <c r="AL225" s="107"/>
      <c r="AM225" s="106"/>
      <c r="AN225" s="106"/>
      <c r="AO225" s="106"/>
      <c r="AP225" s="106"/>
      <c r="AQ225" s="106"/>
      <c r="AR225" s="106"/>
      <c r="AS225" s="106"/>
      <c r="AT225" s="106"/>
      <c r="AU225" s="106"/>
      <c r="AV225" s="106"/>
      <c r="AW225" s="106"/>
      <c r="AX225" s="106"/>
      <c r="AY225" s="106"/>
      <c r="AZ225" s="106"/>
      <c r="BA225" s="106"/>
      <c r="BB225" s="106"/>
      <c r="BC225" s="101"/>
    </row>
    <row r="226" spans="2:55" s="102" customFormat="1" ht="12" customHeight="1">
      <c r="B226" s="100"/>
      <c r="C226" s="314" t="s">
        <v>458</v>
      </c>
      <c r="D226" s="315"/>
      <c r="E226" s="315"/>
      <c r="F226" s="315"/>
      <c r="G226" s="315"/>
      <c r="H226" s="315"/>
      <c r="I226" s="315"/>
      <c r="J226" s="316"/>
      <c r="K226" s="542" t="s">
        <v>204</v>
      </c>
      <c r="L226" s="543"/>
      <c r="M226" s="543"/>
      <c r="N226" s="543"/>
      <c r="O226" s="543"/>
      <c r="P226" s="543"/>
      <c r="Q226" s="543"/>
      <c r="R226" s="543"/>
      <c r="S226" s="543"/>
      <c r="T226" s="543"/>
      <c r="U226" s="543"/>
      <c r="V226" s="544"/>
      <c r="W226" s="542" t="s">
        <v>419</v>
      </c>
      <c r="X226" s="543"/>
      <c r="Y226" s="543"/>
      <c r="Z226" s="543"/>
      <c r="AA226" s="543"/>
      <c r="AB226" s="543"/>
      <c r="AC226" s="543"/>
      <c r="AD226" s="543"/>
      <c r="AE226" s="543"/>
      <c r="AF226" s="544"/>
      <c r="AG226" s="542" t="s">
        <v>420</v>
      </c>
      <c r="AH226" s="543"/>
      <c r="AI226" s="543"/>
      <c r="AJ226" s="543"/>
      <c r="AK226" s="543"/>
      <c r="AL226" s="543"/>
      <c r="AM226" s="543"/>
      <c r="AN226" s="543"/>
      <c r="AO226" s="543"/>
      <c r="AP226" s="544"/>
      <c r="AQ226" s="542" t="s">
        <v>276</v>
      </c>
      <c r="AR226" s="543"/>
      <c r="AS226" s="543"/>
      <c r="AT226" s="543"/>
      <c r="AU226" s="543"/>
      <c r="AV226" s="543"/>
      <c r="AW226" s="543"/>
      <c r="AX226" s="543"/>
      <c r="AY226" s="543"/>
      <c r="AZ226" s="543"/>
      <c r="BA226" s="543"/>
      <c r="BB226" s="544"/>
      <c r="BC226" s="101"/>
    </row>
    <row r="227" spans="2:55" s="102" customFormat="1" ht="12" customHeight="1">
      <c r="B227" s="100"/>
      <c r="C227" s="317"/>
      <c r="D227" s="318"/>
      <c r="E227" s="318"/>
      <c r="F227" s="318"/>
      <c r="G227" s="318"/>
      <c r="H227" s="318"/>
      <c r="I227" s="318"/>
      <c r="J227" s="319"/>
      <c r="K227" s="545"/>
      <c r="L227" s="546"/>
      <c r="M227" s="546"/>
      <c r="N227" s="546"/>
      <c r="O227" s="546"/>
      <c r="P227" s="546"/>
      <c r="Q227" s="546"/>
      <c r="R227" s="546"/>
      <c r="S227" s="546"/>
      <c r="T227" s="546"/>
      <c r="U227" s="546"/>
      <c r="V227" s="547"/>
      <c r="W227" s="545"/>
      <c r="X227" s="546"/>
      <c r="Y227" s="546"/>
      <c r="Z227" s="546"/>
      <c r="AA227" s="546"/>
      <c r="AB227" s="546"/>
      <c r="AC227" s="546"/>
      <c r="AD227" s="546"/>
      <c r="AE227" s="546"/>
      <c r="AF227" s="547"/>
      <c r="AG227" s="545"/>
      <c r="AH227" s="546"/>
      <c r="AI227" s="546"/>
      <c r="AJ227" s="546"/>
      <c r="AK227" s="546"/>
      <c r="AL227" s="546"/>
      <c r="AM227" s="546"/>
      <c r="AN227" s="546"/>
      <c r="AO227" s="546"/>
      <c r="AP227" s="547"/>
      <c r="AQ227" s="545"/>
      <c r="AR227" s="546"/>
      <c r="AS227" s="546"/>
      <c r="AT227" s="546"/>
      <c r="AU227" s="546"/>
      <c r="AV227" s="546"/>
      <c r="AW227" s="546"/>
      <c r="AX227" s="546"/>
      <c r="AY227" s="546"/>
      <c r="AZ227" s="546"/>
      <c r="BA227" s="546"/>
      <c r="BB227" s="547"/>
      <c r="BC227" s="101"/>
    </row>
    <row r="228" spans="2:55" s="102" customFormat="1" ht="12" customHeight="1">
      <c r="B228" s="100"/>
      <c r="C228" s="317"/>
      <c r="D228" s="318"/>
      <c r="E228" s="318"/>
      <c r="F228" s="318"/>
      <c r="G228" s="318"/>
      <c r="H228" s="318"/>
      <c r="I228" s="318"/>
      <c r="J228" s="319"/>
      <c r="K228" s="545"/>
      <c r="L228" s="546"/>
      <c r="M228" s="546"/>
      <c r="N228" s="546"/>
      <c r="O228" s="546"/>
      <c r="P228" s="546"/>
      <c r="Q228" s="546"/>
      <c r="R228" s="546"/>
      <c r="S228" s="546"/>
      <c r="T228" s="546"/>
      <c r="U228" s="546"/>
      <c r="V228" s="547"/>
      <c r="W228" s="545"/>
      <c r="X228" s="546"/>
      <c r="Y228" s="546"/>
      <c r="Z228" s="546"/>
      <c r="AA228" s="546"/>
      <c r="AB228" s="546"/>
      <c r="AC228" s="546"/>
      <c r="AD228" s="546"/>
      <c r="AE228" s="546"/>
      <c r="AF228" s="547"/>
      <c r="AG228" s="545"/>
      <c r="AH228" s="546"/>
      <c r="AI228" s="546"/>
      <c r="AJ228" s="546"/>
      <c r="AK228" s="546"/>
      <c r="AL228" s="546"/>
      <c r="AM228" s="546"/>
      <c r="AN228" s="546"/>
      <c r="AO228" s="546"/>
      <c r="AP228" s="547"/>
      <c r="AQ228" s="545"/>
      <c r="AR228" s="546"/>
      <c r="AS228" s="546"/>
      <c r="AT228" s="546"/>
      <c r="AU228" s="546"/>
      <c r="AV228" s="546"/>
      <c r="AW228" s="546"/>
      <c r="AX228" s="546"/>
      <c r="AY228" s="546"/>
      <c r="AZ228" s="546"/>
      <c r="BA228" s="546"/>
      <c r="BB228" s="547"/>
      <c r="BC228" s="101"/>
    </row>
    <row r="229" spans="2:55" s="102" customFormat="1" ht="12" customHeight="1">
      <c r="B229" s="100"/>
      <c r="C229" s="317"/>
      <c r="D229" s="318"/>
      <c r="E229" s="318"/>
      <c r="F229" s="318"/>
      <c r="G229" s="318"/>
      <c r="H229" s="318"/>
      <c r="I229" s="318"/>
      <c r="J229" s="319"/>
      <c r="K229" s="545"/>
      <c r="L229" s="546"/>
      <c r="M229" s="546"/>
      <c r="N229" s="546"/>
      <c r="O229" s="546"/>
      <c r="P229" s="546"/>
      <c r="Q229" s="546"/>
      <c r="R229" s="546"/>
      <c r="S229" s="546"/>
      <c r="T229" s="546"/>
      <c r="U229" s="546"/>
      <c r="V229" s="547"/>
      <c r="W229" s="545"/>
      <c r="X229" s="546"/>
      <c r="Y229" s="546"/>
      <c r="Z229" s="546"/>
      <c r="AA229" s="546"/>
      <c r="AB229" s="546"/>
      <c r="AC229" s="546"/>
      <c r="AD229" s="546"/>
      <c r="AE229" s="546"/>
      <c r="AF229" s="547"/>
      <c r="AG229" s="545"/>
      <c r="AH229" s="546"/>
      <c r="AI229" s="546"/>
      <c r="AJ229" s="546"/>
      <c r="AK229" s="546"/>
      <c r="AL229" s="546"/>
      <c r="AM229" s="546"/>
      <c r="AN229" s="546"/>
      <c r="AO229" s="546"/>
      <c r="AP229" s="547"/>
      <c r="AQ229" s="545"/>
      <c r="AR229" s="546"/>
      <c r="AS229" s="546"/>
      <c r="AT229" s="546"/>
      <c r="AU229" s="546"/>
      <c r="AV229" s="546"/>
      <c r="AW229" s="546"/>
      <c r="AX229" s="546"/>
      <c r="AY229" s="546"/>
      <c r="AZ229" s="546"/>
      <c r="BA229" s="546"/>
      <c r="BB229" s="547"/>
      <c r="BC229" s="101"/>
    </row>
    <row r="230" spans="2:55" s="102" customFormat="1" ht="12" customHeight="1">
      <c r="B230" s="100"/>
      <c r="C230" s="317"/>
      <c r="D230" s="318"/>
      <c r="E230" s="318"/>
      <c r="F230" s="318"/>
      <c r="G230" s="318"/>
      <c r="H230" s="318"/>
      <c r="I230" s="318"/>
      <c r="J230" s="319"/>
      <c r="K230" s="545"/>
      <c r="L230" s="546"/>
      <c r="M230" s="546"/>
      <c r="N230" s="546"/>
      <c r="O230" s="546"/>
      <c r="P230" s="546"/>
      <c r="Q230" s="546"/>
      <c r="R230" s="546"/>
      <c r="S230" s="546"/>
      <c r="T230" s="546"/>
      <c r="U230" s="546"/>
      <c r="V230" s="547"/>
      <c r="W230" s="545"/>
      <c r="X230" s="546"/>
      <c r="Y230" s="546"/>
      <c r="Z230" s="546"/>
      <c r="AA230" s="546"/>
      <c r="AB230" s="546"/>
      <c r="AC230" s="546"/>
      <c r="AD230" s="546"/>
      <c r="AE230" s="546"/>
      <c r="AF230" s="547"/>
      <c r="AG230" s="545"/>
      <c r="AH230" s="546"/>
      <c r="AI230" s="546"/>
      <c r="AJ230" s="546"/>
      <c r="AK230" s="546"/>
      <c r="AL230" s="546"/>
      <c r="AM230" s="546"/>
      <c r="AN230" s="546"/>
      <c r="AO230" s="546"/>
      <c r="AP230" s="547"/>
      <c r="AQ230" s="545"/>
      <c r="AR230" s="546"/>
      <c r="AS230" s="546"/>
      <c r="AT230" s="546"/>
      <c r="AU230" s="546"/>
      <c r="AV230" s="546"/>
      <c r="AW230" s="546"/>
      <c r="AX230" s="546"/>
      <c r="AY230" s="546"/>
      <c r="AZ230" s="546"/>
      <c r="BA230" s="546"/>
      <c r="BB230" s="547"/>
      <c r="BC230" s="101"/>
    </row>
    <row r="231" spans="2:55" s="102" customFormat="1" ht="12" customHeight="1">
      <c r="B231" s="100"/>
      <c r="C231" s="317"/>
      <c r="D231" s="318"/>
      <c r="E231" s="318"/>
      <c r="F231" s="318"/>
      <c r="G231" s="318"/>
      <c r="H231" s="318"/>
      <c r="I231" s="318"/>
      <c r="J231" s="319"/>
      <c r="K231" s="545"/>
      <c r="L231" s="546"/>
      <c r="M231" s="546"/>
      <c r="N231" s="546"/>
      <c r="O231" s="546"/>
      <c r="P231" s="546"/>
      <c r="Q231" s="546"/>
      <c r="R231" s="546"/>
      <c r="S231" s="546"/>
      <c r="T231" s="546"/>
      <c r="U231" s="546"/>
      <c r="V231" s="547"/>
      <c r="W231" s="545"/>
      <c r="X231" s="546"/>
      <c r="Y231" s="546"/>
      <c r="Z231" s="546"/>
      <c r="AA231" s="546"/>
      <c r="AB231" s="546"/>
      <c r="AC231" s="546"/>
      <c r="AD231" s="546"/>
      <c r="AE231" s="546"/>
      <c r="AF231" s="547"/>
      <c r="AG231" s="545"/>
      <c r="AH231" s="546"/>
      <c r="AI231" s="546"/>
      <c r="AJ231" s="546"/>
      <c r="AK231" s="546"/>
      <c r="AL231" s="546"/>
      <c r="AM231" s="546"/>
      <c r="AN231" s="546"/>
      <c r="AO231" s="546"/>
      <c r="AP231" s="547"/>
      <c r="AQ231" s="545"/>
      <c r="AR231" s="546"/>
      <c r="AS231" s="546"/>
      <c r="AT231" s="546"/>
      <c r="AU231" s="546"/>
      <c r="AV231" s="546"/>
      <c r="AW231" s="546"/>
      <c r="AX231" s="546"/>
      <c r="AY231" s="546"/>
      <c r="AZ231" s="546"/>
      <c r="BA231" s="546"/>
      <c r="BB231" s="547"/>
      <c r="BC231" s="101"/>
    </row>
    <row r="232" spans="2:55" s="102" customFormat="1" ht="12" customHeight="1">
      <c r="B232" s="100"/>
      <c r="C232" s="317"/>
      <c r="D232" s="318"/>
      <c r="E232" s="318"/>
      <c r="F232" s="318"/>
      <c r="G232" s="318"/>
      <c r="H232" s="318"/>
      <c r="I232" s="318"/>
      <c r="J232" s="319"/>
      <c r="K232" s="548"/>
      <c r="L232" s="549"/>
      <c r="M232" s="549"/>
      <c r="N232" s="549"/>
      <c r="O232" s="549"/>
      <c r="P232" s="549"/>
      <c r="Q232" s="549"/>
      <c r="R232" s="549"/>
      <c r="S232" s="549"/>
      <c r="T232" s="549"/>
      <c r="U232" s="549"/>
      <c r="V232" s="550"/>
      <c r="W232" s="548"/>
      <c r="X232" s="549"/>
      <c r="Y232" s="549"/>
      <c r="Z232" s="549"/>
      <c r="AA232" s="549"/>
      <c r="AB232" s="549"/>
      <c r="AC232" s="549"/>
      <c r="AD232" s="549"/>
      <c r="AE232" s="549"/>
      <c r="AF232" s="550"/>
      <c r="AG232" s="548"/>
      <c r="AH232" s="549"/>
      <c r="AI232" s="549"/>
      <c r="AJ232" s="549"/>
      <c r="AK232" s="549"/>
      <c r="AL232" s="549"/>
      <c r="AM232" s="549"/>
      <c r="AN232" s="549"/>
      <c r="AO232" s="549"/>
      <c r="AP232" s="550"/>
      <c r="AQ232" s="548"/>
      <c r="AR232" s="549"/>
      <c r="AS232" s="549"/>
      <c r="AT232" s="549"/>
      <c r="AU232" s="549"/>
      <c r="AV232" s="549"/>
      <c r="AW232" s="549"/>
      <c r="AX232" s="549"/>
      <c r="AY232" s="549"/>
      <c r="AZ232" s="549"/>
      <c r="BA232" s="549"/>
      <c r="BB232" s="550"/>
      <c r="BC232" s="101"/>
    </row>
    <row r="233" spans="2:55" s="102" customFormat="1" ht="12" customHeight="1">
      <c r="B233" s="100"/>
      <c r="C233" s="317"/>
      <c r="D233" s="318"/>
      <c r="E233" s="318"/>
      <c r="F233" s="318"/>
      <c r="G233" s="318"/>
      <c r="H233" s="318"/>
      <c r="I233" s="318"/>
      <c r="J233" s="319"/>
      <c r="K233" s="542" t="s">
        <v>241</v>
      </c>
      <c r="L233" s="543"/>
      <c r="M233" s="543"/>
      <c r="N233" s="543"/>
      <c r="O233" s="543"/>
      <c r="P233" s="544"/>
      <c r="Q233" s="542" t="s">
        <v>242</v>
      </c>
      <c r="R233" s="543"/>
      <c r="S233" s="543"/>
      <c r="T233" s="543"/>
      <c r="U233" s="543"/>
      <c r="V233" s="544"/>
      <c r="W233" s="542" t="s">
        <v>241</v>
      </c>
      <c r="X233" s="543"/>
      <c r="Y233" s="543"/>
      <c r="Z233" s="543"/>
      <c r="AA233" s="544"/>
      <c r="AB233" s="542" t="s">
        <v>242</v>
      </c>
      <c r="AC233" s="543"/>
      <c r="AD233" s="543"/>
      <c r="AE233" s="543"/>
      <c r="AF233" s="544"/>
      <c r="AG233" s="542" t="s">
        <v>241</v>
      </c>
      <c r="AH233" s="543"/>
      <c r="AI233" s="543"/>
      <c r="AJ233" s="543"/>
      <c r="AK233" s="544"/>
      <c r="AL233" s="542" t="s">
        <v>242</v>
      </c>
      <c r="AM233" s="543"/>
      <c r="AN233" s="543"/>
      <c r="AO233" s="543"/>
      <c r="AP233" s="544"/>
      <c r="AQ233" s="542" t="s">
        <v>421</v>
      </c>
      <c r="AR233" s="543"/>
      <c r="AS233" s="543"/>
      <c r="AT233" s="543"/>
      <c r="AU233" s="544"/>
      <c r="AV233" s="542" t="s">
        <v>422</v>
      </c>
      <c r="AW233" s="543"/>
      <c r="AX233" s="543"/>
      <c r="AY233" s="543"/>
      <c r="AZ233" s="543"/>
      <c r="BA233" s="543"/>
      <c r="BB233" s="544"/>
      <c r="BC233" s="101"/>
    </row>
    <row r="234" spans="2:55" s="102" customFormat="1" ht="12" customHeight="1">
      <c r="B234" s="100"/>
      <c r="C234" s="317"/>
      <c r="D234" s="318"/>
      <c r="E234" s="318"/>
      <c r="F234" s="318"/>
      <c r="G234" s="318"/>
      <c r="H234" s="318"/>
      <c r="I234" s="318"/>
      <c r="J234" s="319"/>
      <c r="K234" s="545"/>
      <c r="L234" s="546"/>
      <c r="M234" s="546"/>
      <c r="N234" s="546"/>
      <c r="O234" s="546"/>
      <c r="P234" s="547"/>
      <c r="Q234" s="545"/>
      <c r="R234" s="546"/>
      <c r="S234" s="546"/>
      <c r="T234" s="546"/>
      <c r="U234" s="546"/>
      <c r="V234" s="547"/>
      <c r="W234" s="545"/>
      <c r="X234" s="546"/>
      <c r="Y234" s="546"/>
      <c r="Z234" s="546"/>
      <c r="AA234" s="547"/>
      <c r="AB234" s="545"/>
      <c r="AC234" s="546"/>
      <c r="AD234" s="546"/>
      <c r="AE234" s="546"/>
      <c r="AF234" s="547"/>
      <c r="AG234" s="545"/>
      <c r="AH234" s="546"/>
      <c r="AI234" s="546"/>
      <c r="AJ234" s="546"/>
      <c r="AK234" s="547"/>
      <c r="AL234" s="545"/>
      <c r="AM234" s="546"/>
      <c r="AN234" s="546"/>
      <c r="AO234" s="546"/>
      <c r="AP234" s="547"/>
      <c r="AQ234" s="545"/>
      <c r="AR234" s="546"/>
      <c r="AS234" s="546"/>
      <c r="AT234" s="546"/>
      <c r="AU234" s="547"/>
      <c r="AV234" s="545"/>
      <c r="AW234" s="546"/>
      <c r="AX234" s="546"/>
      <c r="AY234" s="546"/>
      <c r="AZ234" s="546"/>
      <c r="BA234" s="546"/>
      <c r="BB234" s="547"/>
      <c r="BC234" s="101"/>
    </row>
    <row r="235" spans="2:107" s="102" customFormat="1" ht="12" customHeight="1">
      <c r="B235" s="100"/>
      <c r="C235" s="317"/>
      <c r="D235" s="318"/>
      <c r="E235" s="318"/>
      <c r="F235" s="318"/>
      <c r="G235" s="318"/>
      <c r="H235" s="318"/>
      <c r="I235" s="318"/>
      <c r="J235" s="319"/>
      <c r="K235" s="545"/>
      <c r="L235" s="546"/>
      <c r="M235" s="546"/>
      <c r="N235" s="546"/>
      <c r="O235" s="546"/>
      <c r="P235" s="547"/>
      <c r="Q235" s="545"/>
      <c r="R235" s="546"/>
      <c r="S235" s="546"/>
      <c r="T235" s="546"/>
      <c r="U235" s="546"/>
      <c r="V235" s="547"/>
      <c r="W235" s="545"/>
      <c r="X235" s="546"/>
      <c r="Y235" s="546"/>
      <c r="Z235" s="546"/>
      <c r="AA235" s="547"/>
      <c r="AB235" s="545"/>
      <c r="AC235" s="546"/>
      <c r="AD235" s="546"/>
      <c r="AE235" s="546"/>
      <c r="AF235" s="547"/>
      <c r="AG235" s="545"/>
      <c r="AH235" s="546"/>
      <c r="AI235" s="546"/>
      <c r="AJ235" s="546"/>
      <c r="AK235" s="547"/>
      <c r="AL235" s="545"/>
      <c r="AM235" s="546"/>
      <c r="AN235" s="546"/>
      <c r="AO235" s="546"/>
      <c r="AP235" s="547"/>
      <c r="AQ235" s="545"/>
      <c r="AR235" s="546"/>
      <c r="AS235" s="546"/>
      <c r="AT235" s="546"/>
      <c r="AU235" s="547"/>
      <c r="AV235" s="545"/>
      <c r="AW235" s="546"/>
      <c r="AX235" s="546"/>
      <c r="AY235" s="546"/>
      <c r="AZ235" s="546"/>
      <c r="BA235" s="546"/>
      <c r="BB235" s="547"/>
      <c r="BC235" s="101"/>
      <c r="BT235" s="229" t="s">
        <v>258</v>
      </c>
      <c r="BU235" s="229"/>
      <c r="BV235" s="229"/>
      <c r="BW235" s="229"/>
      <c r="BX235" s="229"/>
      <c r="BY235" s="229"/>
      <c r="BZ235" s="229"/>
      <c r="CA235" s="229"/>
      <c r="CB235" s="229"/>
      <c r="CC235" s="229"/>
      <c r="CD235" s="229"/>
      <c r="CE235" s="229"/>
      <c r="CF235" s="229" t="s">
        <v>259</v>
      </c>
      <c r="CG235" s="229"/>
      <c r="CH235" s="229"/>
      <c r="CI235" s="229"/>
      <c r="CJ235" s="229"/>
      <c r="CK235" s="229"/>
      <c r="CL235" s="229"/>
      <c r="CM235" s="229"/>
      <c r="CN235" s="229"/>
      <c r="CO235" s="229"/>
      <c r="CP235" s="229"/>
      <c r="CQ235" s="229"/>
      <c r="CR235" s="229" t="s">
        <v>260</v>
      </c>
      <c r="CS235" s="229"/>
      <c r="CT235" s="229"/>
      <c r="CU235" s="229"/>
      <c r="CV235" s="229"/>
      <c r="CW235" s="229"/>
      <c r="CX235" s="229"/>
      <c r="CY235" s="229"/>
      <c r="CZ235" s="229"/>
      <c r="DA235" s="229"/>
      <c r="DB235" s="229"/>
      <c r="DC235" s="229"/>
    </row>
    <row r="236" spans="2:107" s="102" customFormat="1" ht="12" customHeight="1">
      <c r="B236" s="100"/>
      <c r="C236" s="317"/>
      <c r="D236" s="318"/>
      <c r="E236" s="318"/>
      <c r="F236" s="318"/>
      <c r="G236" s="318"/>
      <c r="H236" s="318"/>
      <c r="I236" s="318"/>
      <c r="J236" s="319"/>
      <c r="K236" s="545"/>
      <c r="L236" s="546"/>
      <c r="M236" s="546"/>
      <c r="N236" s="546"/>
      <c r="O236" s="546"/>
      <c r="P236" s="547"/>
      <c r="Q236" s="545"/>
      <c r="R236" s="546"/>
      <c r="S236" s="546"/>
      <c r="T236" s="546"/>
      <c r="U236" s="546"/>
      <c r="V236" s="547"/>
      <c r="W236" s="545"/>
      <c r="X236" s="546"/>
      <c r="Y236" s="546"/>
      <c r="Z236" s="546"/>
      <c r="AA236" s="547"/>
      <c r="AB236" s="545"/>
      <c r="AC236" s="546"/>
      <c r="AD236" s="546"/>
      <c r="AE236" s="546"/>
      <c r="AF236" s="547"/>
      <c r="AG236" s="545"/>
      <c r="AH236" s="546"/>
      <c r="AI236" s="546"/>
      <c r="AJ236" s="546"/>
      <c r="AK236" s="547"/>
      <c r="AL236" s="545"/>
      <c r="AM236" s="546"/>
      <c r="AN236" s="546"/>
      <c r="AO236" s="546"/>
      <c r="AP236" s="547"/>
      <c r="AQ236" s="545"/>
      <c r="AR236" s="546"/>
      <c r="AS236" s="546"/>
      <c r="AT236" s="546"/>
      <c r="AU236" s="547"/>
      <c r="AV236" s="545"/>
      <c r="AW236" s="546"/>
      <c r="AX236" s="546"/>
      <c r="AY236" s="546"/>
      <c r="AZ236" s="546"/>
      <c r="BA236" s="546"/>
      <c r="BB236" s="547"/>
      <c r="BC236" s="101"/>
      <c r="BT236" s="229"/>
      <c r="BU236" s="229"/>
      <c r="BV236" s="229"/>
      <c r="BW236" s="229"/>
      <c r="BX236" s="229"/>
      <c r="BY236" s="229"/>
      <c r="BZ236" s="229"/>
      <c r="CA236" s="229"/>
      <c r="CB236" s="229"/>
      <c r="CC236" s="229"/>
      <c r="CD236" s="229"/>
      <c r="CE236" s="229"/>
      <c r="CF236" s="229"/>
      <c r="CG236" s="229"/>
      <c r="CH236" s="229"/>
      <c r="CI236" s="229"/>
      <c r="CJ236" s="229"/>
      <c r="CK236" s="229"/>
      <c r="CL236" s="229"/>
      <c r="CM236" s="229"/>
      <c r="CN236" s="229"/>
      <c r="CO236" s="229"/>
      <c r="CP236" s="229"/>
      <c r="CQ236" s="229"/>
      <c r="CR236" s="229"/>
      <c r="CS236" s="229"/>
      <c r="CT236" s="229"/>
      <c r="CU236" s="229"/>
      <c r="CV236" s="229"/>
      <c r="CW236" s="229"/>
      <c r="CX236" s="229"/>
      <c r="CY236" s="229"/>
      <c r="CZ236" s="229"/>
      <c r="DA236" s="229"/>
      <c r="DB236" s="229"/>
      <c r="DC236" s="229"/>
    </row>
    <row r="237" spans="2:107" s="102" customFormat="1" ht="12" customHeight="1">
      <c r="B237" s="100"/>
      <c r="C237" s="320"/>
      <c r="D237" s="321"/>
      <c r="E237" s="321"/>
      <c r="F237" s="321"/>
      <c r="G237" s="321"/>
      <c r="H237" s="321"/>
      <c r="I237" s="321"/>
      <c r="J237" s="322"/>
      <c r="K237" s="548"/>
      <c r="L237" s="549"/>
      <c r="M237" s="549"/>
      <c r="N237" s="549"/>
      <c r="O237" s="549"/>
      <c r="P237" s="550"/>
      <c r="Q237" s="548"/>
      <c r="R237" s="549"/>
      <c r="S237" s="549"/>
      <c r="T237" s="549"/>
      <c r="U237" s="549"/>
      <c r="V237" s="550"/>
      <c r="W237" s="548"/>
      <c r="X237" s="549"/>
      <c r="Y237" s="549"/>
      <c r="Z237" s="549"/>
      <c r="AA237" s="550"/>
      <c r="AB237" s="548"/>
      <c r="AC237" s="549"/>
      <c r="AD237" s="549"/>
      <c r="AE237" s="549"/>
      <c r="AF237" s="550"/>
      <c r="AG237" s="548"/>
      <c r="AH237" s="549"/>
      <c r="AI237" s="549"/>
      <c r="AJ237" s="549"/>
      <c r="AK237" s="550"/>
      <c r="AL237" s="548"/>
      <c r="AM237" s="549"/>
      <c r="AN237" s="549"/>
      <c r="AO237" s="549"/>
      <c r="AP237" s="550"/>
      <c r="AQ237" s="548"/>
      <c r="AR237" s="549"/>
      <c r="AS237" s="549"/>
      <c r="AT237" s="549"/>
      <c r="AU237" s="550"/>
      <c r="AV237" s="548"/>
      <c r="AW237" s="549"/>
      <c r="AX237" s="549"/>
      <c r="AY237" s="549"/>
      <c r="AZ237" s="549"/>
      <c r="BA237" s="549"/>
      <c r="BB237" s="550"/>
      <c r="BC237" s="101"/>
      <c r="BT237" s="229"/>
      <c r="BU237" s="229"/>
      <c r="BV237" s="229"/>
      <c r="BW237" s="229"/>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229"/>
      <c r="CT237" s="229"/>
      <c r="CU237" s="229"/>
      <c r="CV237" s="229"/>
      <c r="CW237" s="229"/>
      <c r="CX237" s="229"/>
      <c r="CY237" s="229"/>
      <c r="CZ237" s="229"/>
      <c r="DA237" s="229"/>
      <c r="DB237" s="229"/>
      <c r="DC237" s="229"/>
    </row>
    <row r="238" spans="2:107" s="102" customFormat="1" ht="9.75" customHeight="1">
      <c r="B238" s="100"/>
      <c r="C238" s="298" t="s">
        <v>322</v>
      </c>
      <c r="D238" s="299"/>
      <c r="E238" s="299"/>
      <c r="F238" s="299"/>
      <c r="G238" s="299"/>
      <c r="H238" s="299"/>
      <c r="I238" s="299"/>
      <c r="J238" s="300"/>
      <c r="K238" s="430">
        <v>9</v>
      </c>
      <c r="L238" s="431"/>
      <c r="M238" s="431"/>
      <c r="N238" s="431"/>
      <c r="O238" s="431"/>
      <c r="P238" s="432"/>
      <c r="Q238" s="430">
        <v>10</v>
      </c>
      <c r="R238" s="431"/>
      <c r="S238" s="431"/>
      <c r="T238" s="431"/>
      <c r="U238" s="431"/>
      <c r="V238" s="432"/>
      <c r="W238" s="430">
        <v>11</v>
      </c>
      <c r="X238" s="431"/>
      <c r="Y238" s="431"/>
      <c r="Z238" s="431"/>
      <c r="AA238" s="432"/>
      <c r="AB238" s="430">
        <v>12</v>
      </c>
      <c r="AC238" s="431"/>
      <c r="AD238" s="431"/>
      <c r="AE238" s="431"/>
      <c r="AF238" s="432"/>
      <c r="AG238" s="430">
        <v>13</v>
      </c>
      <c r="AH238" s="431"/>
      <c r="AI238" s="431"/>
      <c r="AJ238" s="431"/>
      <c r="AK238" s="432"/>
      <c r="AL238" s="430">
        <v>14</v>
      </c>
      <c r="AM238" s="431"/>
      <c r="AN238" s="431"/>
      <c r="AO238" s="431"/>
      <c r="AP238" s="432"/>
      <c r="AQ238" s="430">
        <v>15</v>
      </c>
      <c r="AR238" s="431"/>
      <c r="AS238" s="431"/>
      <c r="AT238" s="431"/>
      <c r="AU238" s="432"/>
      <c r="AV238" s="430">
        <v>16</v>
      </c>
      <c r="AW238" s="431"/>
      <c r="AX238" s="431"/>
      <c r="AY238" s="431"/>
      <c r="AZ238" s="431"/>
      <c r="BA238" s="431"/>
      <c r="BB238" s="432"/>
      <c r="BC238" s="101"/>
      <c r="BT238" s="114" t="s">
        <v>344</v>
      </c>
      <c r="BU238" s="114" t="s">
        <v>345</v>
      </c>
      <c r="BV238" s="114" t="s">
        <v>346</v>
      </c>
      <c r="BW238" s="114" t="s">
        <v>347</v>
      </c>
      <c r="BX238" s="114" t="s">
        <v>348</v>
      </c>
      <c r="BY238" s="114" t="s">
        <v>349</v>
      </c>
      <c r="BZ238" s="114" t="s">
        <v>350</v>
      </c>
      <c r="CA238" s="114" t="s">
        <v>351</v>
      </c>
      <c r="CB238" s="114" t="s">
        <v>352</v>
      </c>
      <c r="CC238" s="114" t="s">
        <v>353</v>
      </c>
      <c r="CD238" s="114" t="s">
        <v>354</v>
      </c>
      <c r="CE238" s="114" t="s">
        <v>355</v>
      </c>
      <c r="CF238" s="114" t="s">
        <v>344</v>
      </c>
      <c r="CG238" s="114" t="s">
        <v>345</v>
      </c>
      <c r="CH238" s="114" t="s">
        <v>346</v>
      </c>
      <c r="CI238" s="114" t="s">
        <v>347</v>
      </c>
      <c r="CJ238" s="114" t="s">
        <v>348</v>
      </c>
      <c r="CK238" s="114" t="s">
        <v>349</v>
      </c>
      <c r="CL238" s="114" t="s">
        <v>350</v>
      </c>
      <c r="CM238" s="114" t="s">
        <v>351</v>
      </c>
      <c r="CN238" s="114" t="s">
        <v>352</v>
      </c>
      <c r="CO238" s="114" t="s">
        <v>353</v>
      </c>
      <c r="CP238" s="114" t="s">
        <v>354</v>
      </c>
      <c r="CQ238" s="114" t="s">
        <v>355</v>
      </c>
      <c r="CR238" s="114" t="s">
        <v>344</v>
      </c>
      <c r="CS238" s="114" t="s">
        <v>345</v>
      </c>
      <c r="CT238" s="114" t="s">
        <v>346</v>
      </c>
      <c r="CU238" s="114" t="s">
        <v>347</v>
      </c>
      <c r="CV238" s="114" t="s">
        <v>348</v>
      </c>
      <c r="CW238" s="114" t="s">
        <v>349</v>
      </c>
      <c r="CX238" s="114" t="s">
        <v>350</v>
      </c>
      <c r="CY238" s="114" t="s">
        <v>351</v>
      </c>
      <c r="CZ238" s="114" t="s">
        <v>352</v>
      </c>
      <c r="DA238" s="114" t="s">
        <v>353</v>
      </c>
      <c r="DB238" s="114" t="s">
        <v>354</v>
      </c>
      <c r="DC238" s="114" t="s">
        <v>355</v>
      </c>
    </row>
    <row r="239" spans="2:107" s="102" customFormat="1" ht="12" customHeight="1">
      <c r="B239" s="100"/>
      <c r="C239" s="301">
        <v>130</v>
      </c>
      <c r="D239" s="302"/>
      <c r="E239" s="302"/>
      <c r="F239" s="302"/>
      <c r="G239" s="302"/>
      <c r="H239" s="302"/>
      <c r="I239" s="302"/>
      <c r="J239" s="303"/>
      <c r="K239" s="308">
        <f>SUM(K241:P259)</f>
        <v>0</v>
      </c>
      <c r="L239" s="308"/>
      <c r="M239" s="308"/>
      <c r="N239" s="308"/>
      <c r="O239" s="308"/>
      <c r="P239" s="308"/>
      <c r="Q239" s="308">
        <f>SUM(Q241:V259)</f>
        <v>0</v>
      </c>
      <c r="R239" s="308"/>
      <c r="S239" s="308"/>
      <c r="T239" s="308"/>
      <c r="U239" s="308"/>
      <c r="V239" s="308"/>
      <c r="W239" s="309">
        <f>SUM(W241:AA259)</f>
        <v>0</v>
      </c>
      <c r="X239" s="309"/>
      <c r="Y239" s="309"/>
      <c r="Z239" s="309"/>
      <c r="AA239" s="309"/>
      <c r="AB239" s="309">
        <f>SUM(AB241:AF259)</f>
        <v>0</v>
      </c>
      <c r="AC239" s="309"/>
      <c r="AD239" s="309"/>
      <c r="AE239" s="309"/>
      <c r="AF239" s="309"/>
      <c r="AG239" s="309">
        <f>SUM(AG241:AK259)</f>
        <v>0</v>
      </c>
      <c r="AH239" s="309"/>
      <c r="AI239" s="309"/>
      <c r="AJ239" s="309"/>
      <c r="AK239" s="309"/>
      <c r="AL239" s="309">
        <f>SUM(AL241:AP259)</f>
        <v>0</v>
      </c>
      <c r="AM239" s="309"/>
      <c r="AN239" s="309"/>
      <c r="AO239" s="309"/>
      <c r="AP239" s="309"/>
      <c r="AQ239" s="309">
        <f>SUM(AQ241:AU259)</f>
        <v>0</v>
      </c>
      <c r="AR239" s="309"/>
      <c r="AS239" s="309"/>
      <c r="AT239" s="309"/>
      <c r="AU239" s="309"/>
      <c r="AV239" s="309">
        <f>SUM(AV241:BB259)</f>
        <v>0</v>
      </c>
      <c r="AW239" s="309"/>
      <c r="AX239" s="309"/>
      <c r="AY239" s="309"/>
      <c r="AZ239" s="309"/>
      <c r="BA239" s="309"/>
      <c r="BB239" s="309"/>
      <c r="BC239" s="101"/>
      <c r="BT239" s="115"/>
      <c r="BU239" s="115"/>
      <c r="BV239" s="115"/>
      <c r="BW239" s="115"/>
      <c r="BX239" s="115"/>
      <c r="BY239" s="115"/>
      <c r="BZ239" s="115"/>
      <c r="CA239" s="115"/>
      <c r="CB239" s="115"/>
      <c r="CC239" s="115"/>
      <c r="CD239" s="115"/>
      <c r="CE239" s="115"/>
      <c r="CF239" s="115"/>
      <c r="CG239" s="115"/>
      <c r="CH239" s="115"/>
      <c r="CI239" s="115"/>
      <c r="CJ239" s="115"/>
      <c r="CK239" s="115"/>
      <c r="CL239" s="115"/>
      <c r="CM239" s="115"/>
      <c r="CN239" s="115"/>
      <c r="CO239" s="115"/>
      <c r="CP239" s="115"/>
      <c r="CQ239" s="115"/>
      <c r="CR239" s="115"/>
      <c r="CS239" s="115"/>
      <c r="CT239" s="115"/>
      <c r="CU239" s="115"/>
      <c r="CV239" s="115"/>
      <c r="CW239" s="115"/>
      <c r="CX239" s="115"/>
      <c r="CY239" s="115"/>
      <c r="CZ239" s="115"/>
      <c r="DA239" s="115"/>
      <c r="DB239" s="115"/>
      <c r="DC239" s="115"/>
    </row>
    <row r="240" spans="2:107" s="102" customFormat="1" ht="12" customHeight="1">
      <c r="B240" s="100"/>
      <c r="C240" s="248">
        <v>131</v>
      </c>
      <c r="D240" s="249"/>
      <c r="E240" s="249"/>
      <c r="F240" s="249"/>
      <c r="G240" s="249"/>
      <c r="H240" s="249"/>
      <c r="I240" s="249"/>
      <c r="J240" s="250"/>
      <c r="K240" s="251" t="s">
        <v>286</v>
      </c>
      <c r="L240" s="251"/>
      <c r="M240" s="251"/>
      <c r="N240" s="251"/>
      <c r="O240" s="251"/>
      <c r="P240" s="251"/>
      <c r="Q240" s="251" t="s">
        <v>286</v>
      </c>
      <c r="R240" s="251"/>
      <c r="S240" s="251"/>
      <c r="T240" s="251"/>
      <c r="U240" s="251"/>
      <c r="V240" s="251"/>
      <c r="W240" s="213" t="s">
        <v>286</v>
      </c>
      <c r="X240" s="213"/>
      <c r="Y240" s="213"/>
      <c r="Z240" s="213"/>
      <c r="AA240" s="213"/>
      <c r="AB240" s="213" t="s">
        <v>286</v>
      </c>
      <c r="AC240" s="213"/>
      <c r="AD240" s="213"/>
      <c r="AE240" s="213"/>
      <c r="AF240" s="213"/>
      <c r="AG240" s="213" t="s">
        <v>286</v>
      </c>
      <c r="AH240" s="213"/>
      <c r="AI240" s="213"/>
      <c r="AJ240" s="213"/>
      <c r="AK240" s="213"/>
      <c r="AL240" s="213" t="s">
        <v>286</v>
      </c>
      <c r="AM240" s="213"/>
      <c r="AN240" s="213"/>
      <c r="AO240" s="213"/>
      <c r="AP240" s="213"/>
      <c r="AQ240" s="213" t="s">
        <v>286</v>
      </c>
      <c r="AR240" s="213"/>
      <c r="AS240" s="213"/>
      <c r="AT240" s="213"/>
      <c r="AU240" s="213"/>
      <c r="AV240" s="213" t="s">
        <v>286</v>
      </c>
      <c r="AW240" s="213"/>
      <c r="AX240" s="213"/>
      <c r="AY240" s="213"/>
      <c r="AZ240" s="213"/>
      <c r="BA240" s="213"/>
      <c r="BB240" s="213"/>
      <c r="BC240" s="101"/>
      <c r="BE240" s="159"/>
      <c r="BF240" s="159"/>
      <c r="BG240" s="160">
        <f>ROUND(SUM(BG241:BG259),4)</f>
        <v>0</v>
      </c>
      <c r="BH240" s="159"/>
      <c r="BI240" s="161">
        <f>IF(BI260&gt;=1.5,ROUND(BI260,0)-1,IF(BI260&gt;=1,0,ROUND(BI260,0)))</f>
        <v>0</v>
      </c>
      <c r="BJ240" s="159"/>
      <c r="BK240" s="159"/>
      <c r="BL240" s="160">
        <f>ROUND(SUM(BL241:BL259),4)</f>
        <v>0</v>
      </c>
      <c r="BM240" s="159"/>
      <c r="BN240" s="161">
        <f>IF(BN260&gt;=1.5,ROUND(BN260,0)-1,IF(BN260&gt;=1,0,ROUND(BN260,0)))</f>
        <v>0</v>
      </c>
      <c r="BO240" s="161"/>
      <c r="BP240" s="161"/>
      <c r="BQ240" s="160">
        <f>ROUND(SUM(BQ241:BQ259),4)</f>
        <v>0</v>
      </c>
      <c r="BR240" s="161"/>
      <c r="BS240" s="161">
        <f>IF(BS260&gt;=1.5,ROUND(BS260,0)-1,IF(BS260&gt;=1,0,ROUND(BS260,0)))</f>
        <v>0</v>
      </c>
      <c r="BT240" s="151" t="s">
        <v>286</v>
      </c>
      <c r="BU240" s="151" t="s">
        <v>286</v>
      </c>
      <c r="BV240" s="151" t="s">
        <v>286</v>
      </c>
      <c r="BW240" s="151" t="s">
        <v>286</v>
      </c>
      <c r="BX240" s="151" t="s">
        <v>286</v>
      </c>
      <c r="BY240" s="151" t="s">
        <v>286</v>
      </c>
      <c r="BZ240" s="151" t="s">
        <v>286</v>
      </c>
      <c r="CA240" s="151" t="s">
        <v>286</v>
      </c>
      <c r="CB240" s="151" t="s">
        <v>286</v>
      </c>
      <c r="CC240" s="151" t="s">
        <v>286</v>
      </c>
      <c r="CD240" s="151" t="s">
        <v>286</v>
      </c>
      <c r="CE240" s="151" t="s">
        <v>286</v>
      </c>
      <c r="CF240" s="151" t="s">
        <v>286</v>
      </c>
      <c r="CG240" s="151" t="s">
        <v>286</v>
      </c>
      <c r="CH240" s="151" t="s">
        <v>286</v>
      </c>
      <c r="CI240" s="151" t="s">
        <v>286</v>
      </c>
      <c r="CJ240" s="151" t="s">
        <v>286</v>
      </c>
      <c r="CK240" s="151" t="s">
        <v>286</v>
      </c>
      <c r="CL240" s="151" t="s">
        <v>286</v>
      </c>
      <c r="CM240" s="151" t="s">
        <v>286</v>
      </c>
      <c r="CN240" s="151" t="s">
        <v>286</v>
      </c>
      <c r="CO240" s="151" t="s">
        <v>286</v>
      </c>
      <c r="CP240" s="151" t="s">
        <v>286</v>
      </c>
      <c r="CQ240" s="151" t="s">
        <v>286</v>
      </c>
      <c r="CR240" s="151" t="s">
        <v>286</v>
      </c>
      <c r="CS240" s="151" t="s">
        <v>286</v>
      </c>
      <c r="CT240" s="151" t="s">
        <v>286</v>
      </c>
      <c r="CU240" s="151" t="s">
        <v>286</v>
      </c>
      <c r="CV240" s="151" t="s">
        <v>286</v>
      </c>
      <c r="CW240" s="151" t="s">
        <v>286</v>
      </c>
      <c r="CX240" s="151" t="s">
        <v>286</v>
      </c>
      <c r="CY240" s="151" t="s">
        <v>286</v>
      </c>
      <c r="CZ240" s="151" t="s">
        <v>286</v>
      </c>
      <c r="DA240" s="151" t="s">
        <v>286</v>
      </c>
      <c r="DB240" s="151" t="s">
        <v>286</v>
      </c>
      <c r="DC240" s="151" t="s">
        <v>286</v>
      </c>
    </row>
    <row r="241" spans="2:107" s="102" customFormat="1" ht="12" customHeight="1">
      <c r="B241" s="100"/>
      <c r="C241" s="248"/>
      <c r="D241" s="249"/>
      <c r="E241" s="249"/>
      <c r="F241" s="249"/>
      <c r="G241" s="249"/>
      <c r="H241" s="249"/>
      <c r="I241" s="249"/>
      <c r="J241" s="250"/>
      <c r="K241" s="251">
        <f aca="true" t="shared" si="29" ref="K241:K259">IF($AA$24="январь",BT241,IF($AA$24="февраль",BU241,IF($AA$24="март",BV241,IF($AA$24="апрель",BW241,IF($AA$24="май",BX241,IF($AA$24="июнь",BY241,IF($AA$24="июль",BZ241,IF($AA$24="август",CA241))))))))+IF($AA$24="сентябрь",CB241,IF($AA$24="октябрь",CC241,IF($AA$24="ноябрь",CD241,IF($AA$24="декабрь",CE241))))</f>
        <v>0</v>
      </c>
      <c r="L241" s="251"/>
      <c r="M241" s="251"/>
      <c r="N241" s="251"/>
      <c r="O241" s="251"/>
      <c r="P241" s="251"/>
      <c r="Q241" s="251">
        <f>IF(INT(BH241)&gt;=1,BF241+INT(BH241),BF241)</f>
        <v>0</v>
      </c>
      <c r="R241" s="251"/>
      <c r="S241" s="251"/>
      <c r="T241" s="251"/>
      <c r="U241" s="251"/>
      <c r="V241" s="251"/>
      <c r="W241" s="213">
        <f aca="true" t="shared" si="30" ref="W241:W259">IF($AA$24="январь",CF241,IF($AA$24="февраль",CG241,IF($AA$24="март",CH241,IF($AA$24="апрель",CI241,IF($AA$24="май",CJ241,IF($AA$24="июнь",CK241,IF($AA$24="июль",CL241,IF($AA$24="август",CM241))))))))+IF($AA$24="сентябрь",CN241,IF($AA$24="октябрь",CO241,IF($AA$24="ноябрь",CP241,IF($AA$24="декабрь",CQ241))))</f>
        <v>0</v>
      </c>
      <c r="X241" s="213"/>
      <c r="Y241" s="213"/>
      <c r="Z241" s="213"/>
      <c r="AA241" s="213"/>
      <c r="AB241" s="213">
        <f>IF(INT(BM241)&gt;=1,BK241+INT(BM241),BK241)</f>
        <v>0</v>
      </c>
      <c r="AC241" s="213"/>
      <c r="AD241" s="213"/>
      <c r="AE241" s="213"/>
      <c r="AF241" s="213"/>
      <c r="AG241" s="213">
        <f aca="true" t="shared" si="31" ref="AG241:AG259">IF($AA$24="январь",CR241,IF($AA$24="февраль",CS241,IF($AA$24="март",CT241,IF($AA$24="апрель",CU241,IF($AA$24="май",CV241,IF($AA$24="июнь",CW241,IF($AA$24="июль",CX241,IF($AA$24="август",CY241))))))))+IF($AA$24="сентябрь",CZ241,IF($AA$24="октябрь",DA241,IF($AA$24="ноябрь",DB241,IF($AA$24="декабрь",DC241))))</f>
        <v>0</v>
      </c>
      <c r="AH241" s="213"/>
      <c r="AI241" s="213"/>
      <c r="AJ241" s="213"/>
      <c r="AK241" s="213"/>
      <c r="AL241" s="213">
        <f>IF(INT(BR241)&gt;=1,BP241+INT(BR241),BP241)</f>
        <v>0</v>
      </c>
      <c r="AM241" s="213"/>
      <c r="AN241" s="213"/>
      <c r="AO241" s="213"/>
      <c r="AP241" s="213"/>
      <c r="AQ241" s="213"/>
      <c r="AR241" s="213"/>
      <c r="AS241" s="213"/>
      <c r="AT241" s="213"/>
      <c r="AU241" s="213"/>
      <c r="AV241" s="213"/>
      <c r="AW241" s="213"/>
      <c r="AX241" s="213"/>
      <c r="AY241" s="213"/>
      <c r="AZ241" s="213"/>
      <c r="BA241" s="213"/>
      <c r="BB241" s="213"/>
      <c r="BC241" s="101"/>
      <c r="BE241" s="165">
        <f>IF($AA$24="январь",BT241,IF($AA$24="февраль",(BT241+BU241)/2,IF($AA$24="март",(BT241+BU241+BV241)/3,IF($AA$24="апрель",(BT241+BU241+BV241+BW241)/4,IF($AA$24="май",(BT241+BU241+BV241+BW241+BX241)/5,IF($AA$24="июнь",(BT241+BU241+BV241+BW241+BX241+BY241)/6,IF($AA$24="июль",(BT241+BU241+BV241+BW241+BX241+BY241+BZ241)/7,IF($AA$24="август",(BT241+BU241+BV241+BW241+BX241+BY241+BZ241+CA241)/8))))))))+IF($AA$24="сентябрь",(BT241+BU241+BV241+BW241+BX241+BY241+BZ241+CA241+CB241)/9,IF($AA$24="октябрь",(BT241+BU241+BV241+BW241+BX241+BY241+BZ241+CA241+CB241+CC241)/10,IF($AA$24="ноябрь",(BT241+BU241+BV241+BW241+BX241+BY241+BZ241+CA241+CB241+CC241+CD241)/11,IF($AA$24="декабрь",(BT241+BU241+BV241+BW241+BX241+BY241+BZ241+CA241+CB241+CC241+CD241+CE241)/12))))</f>
        <v>0</v>
      </c>
      <c r="BF241" s="161">
        <f>INT(BE241)</f>
        <v>0</v>
      </c>
      <c r="BG241" s="160">
        <f>ROUND(BE241-BF241,4)</f>
        <v>0</v>
      </c>
      <c r="BH241" s="160">
        <f>BI240</f>
        <v>0</v>
      </c>
      <c r="BI241" s="159"/>
      <c r="BJ241" s="160">
        <f>IF($AA$24="январь",CF241,IF($AA$24="февраль",(CF241+CG241)/2,IF($AA$24="март",(CF241+CG241+CH241)/3,IF($AA$24="апрель",(CF241+CG241+CH241+CI241)/4,IF($AA$24="май",(CF241+CG241+CH241+CI241+CJ241)/5,IF($AA$24="июнь",(CF241+CG241+CH241+CI241+CJ241+CK241)/6,IF($AA$24="июль",(CF241+CG241+CH241+CI241+CJ241+CK241+CL241)/7,IF($AA$24="август",(CF241+CG241+CH241+CI241+CJ241+CK241+CL241+CM241)/8))))))))+IF($AA$24="сентябрь",(CF241+CG241+CH241+CI241+CJ241+CK241+CL241+CM241+CN241)/9,IF($AA$24="октябрь",(CF241+CG241+CH241+CI241+CJ241+CK241+CL241+CM241+CN241+CO241)/10,IF($AA$24="ноябрь",(CF241+CG241+CH241+CI241+CJ241+CK241+CL241+CM241+CN241+CO241+CP241)/11,IF($AA$24="декабрь",(CF241+CG241+CH241+CI241+CJ241+CK241+CL241+CM241+CN241+CO241+CP241+CQ241)/12))))</f>
        <v>0</v>
      </c>
      <c r="BK241" s="161">
        <f>INT(BJ241)</f>
        <v>0</v>
      </c>
      <c r="BL241" s="160">
        <f>ROUND(BJ241-BK241,4)</f>
        <v>0</v>
      </c>
      <c r="BM241" s="160">
        <f>BN240</f>
        <v>0</v>
      </c>
      <c r="BN241" s="159"/>
      <c r="BO241" s="160">
        <f>IF($AA$24="январь",CR241,IF($AA$24="февраль",(CR241+CS241)/2,IF($AA$24="март",(CR241+CS241+CT241)/3,IF($AA$24="апрель",(CR241+CS241+CT241+CU241)/4,IF($AA$24="май",(CR241+CS241+CT241+CU241+CV241)/5,IF($AA$24="июнь",(CR241+CS241+CT241+CU241+CV241+CW241)/6,IF($AA$24="июль",(CR241+CS241+CT241+CU241+CV241+CW241+CX241)/7,IF($AA$24="август",(CR241+CS241+CT241+CU241+CV241+CW241+CX241+CY241)/8))))))))+IF($AA$24="сентябрь",(CR241+CS241+CT241+CU241+CV241+CW241+CX241+CY241+CZ241)/9,IF($AA$24="октябрь",(CR241+CS241+CT241+CU241+CV241+CW241+CX241+CY241+CZ241+DA241)/10,IF($AA$24="ноябрь",(CR241+CS241+CT241+CU241+CV241+CW241+CX241+CY241+CZ241+DA241+DB241)/11,IF($AA$24="декабрь",(CR241+CS241+CT241+CU241+CV241+CW241+CX241+CY241+CZ241+DA241+DB241+DC241)/12))))</f>
        <v>0</v>
      </c>
      <c r="BP241" s="161">
        <f>INT(BO241)</f>
        <v>0</v>
      </c>
      <c r="BQ241" s="160">
        <f>ROUND(BO241-BP241,4)</f>
        <v>0</v>
      </c>
      <c r="BR241" s="160">
        <f>BS240</f>
        <v>0</v>
      </c>
      <c r="BS241" s="159"/>
      <c r="BT241" s="184"/>
      <c r="BU241" s="184"/>
      <c r="BV241" s="184"/>
      <c r="BW241" s="184"/>
      <c r="BX241" s="184"/>
      <c r="BY241" s="184"/>
      <c r="BZ241" s="184"/>
      <c r="CA241" s="184"/>
      <c r="CB241" s="184"/>
      <c r="CC241" s="184"/>
      <c r="CD241" s="184"/>
      <c r="CE241" s="184"/>
      <c r="CF241" s="184"/>
      <c r="CG241" s="184"/>
      <c r="CH241" s="184"/>
      <c r="CI241" s="184"/>
      <c r="CJ241" s="184"/>
      <c r="CK241" s="184"/>
      <c r="CL241" s="184"/>
      <c r="CM241" s="184"/>
      <c r="CN241" s="184"/>
      <c r="CO241" s="184"/>
      <c r="CP241" s="184"/>
      <c r="CQ241" s="184"/>
      <c r="CR241" s="184"/>
      <c r="CS241" s="184"/>
      <c r="CT241" s="184"/>
      <c r="CU241" s="184"/>
      <c r="CV241" s="184"/>
      <c r="CW241" s="184"/>
      <c r="CX241" s="184"/>
      <c r="CY241" s="184"/>
      <c r="CZ241" s="184"/>
      <c r="DA241" s="184"/>
      <c r="DB241" s="184"/>
      <c r="DC241" s="184"/>
    </row>
    <row r="242" spans="2:107" s="102" customFormat="1" ht="12" customHeight="1">
      <c r="B242" s="100"/>
      <c r="C242" s="248"/>
      <c r="D242" s="249"/>
      <c r="E242" s="249"/>
      <c r="F242" s="249"/>
      <c r="G242" s="249"/>
      <c r="H242" s="249"/>
      <c r="I242" s="249"/>
      <c r="J242" s="250"/>
      <c r="K242" s="251">
        <f t="shared" si="29"/>
        <v>0</v>
      </c>
      <c r="L242" s="251"/>
      <c r="M242" s="251"/>
      <c r="N242" s="251"/>
      <c r="O242" s="251"/>
      <c r="P242" s="251"/>
      <c r="Q242" s="251">
        <f>IF(INT(BH242)&gt;=1,BF242+INT(BH242),BF242)</f>
        <v>0</v>
      </c>
      <c r="R242" s="251"/>
      <c r="S242" s="251"/>
      <c r="T242" s="251"/>
      <c r="U242" s="251"/>
      <c r="V242" s="251"/>
      <c r="W242" s="213">
        <f t="shared" si="30"/>
        <v>0</v>
      </c>
      <c r="X242" s="213"/>
      <c r="Y242" s="213"/>
      <c r="Z242" s="213"/>
      <c r="AA242" s="213"/>
      <c r="AB242" s="213">
        <f>IF(INT(BM242)&gt;=1,BK242+INT(BM242),BK242)</f>
        <v>0</v>
      </c>
      <c r="AC242" s="213"/>
      <c r="AD242" s="213"/>
      <c r="AE242" s="213"/>
      <c r="AF242" s="213"/>
      <c r="AG242" s="213">
        <f t="shared" si="31"/>
        <v>0</v>
      </c>
      <c r="AH242" s="213"/>
      <c r="AI242" s="213"/>
      <c r="AJ242" s="213"/>
      <c r="AK242" s="213"/>
      <c r="AL242" s="213">
        <f>IF(INT(BR242)&gt;=1,BP242+INT(BR242),BP242)</f>
        <v>0</v>
      </c>
      <c r="AM242" s="213"/>
      <c r="AN242" s="213"/>
      <c r="AO242" s="213"/>
      <c r="AP242" s="213"/>
      <c r="AQ242" s="213"/>
      <c r="AR242" s="213"/>
      <c r="AS242" s="213"/>
      <c r="AT242" s="213"/>
      <c r="AU242" s="213"/>
      <c r="AV242" s="213"/>
      <c r="AW242" s="213"/>
      <c r="AX242" s="213"/>
      <c r="AY242" s="213"/>
      <c r="AZ242" s="213"/>
      <c r="BA242" s="213"/>
      <c r="BB242" s="213"/>
      <c r="BC242" s="101"/>
      <c r="BE242" s="165">
        <f aca="true" t="shared" si="32" ref="BE242:BE259">IF($AA$24="январь",BT242,IF($AA$24="февраль",(BT242+BU242)/2,IF($AA$24="март",(BT242+BU242+BV242)/3,IF($AA$24="апрель",(BT242+BU242+BV242+BW242)/4,IF($AA$24="май",(BT242+BU242+BV242+BW242+BX242)/5,IF($AA$24="июнь",(BT242+BU242+BV242+BW242+BX242+BY242)/6,IF($AA$24="июль",(BT242+BU242+BV242+BW242+BX242+BY242+BZ242)/7,IF($AA$24="август",(BT242+BU242+BV242+BW242+BX242+BY242+BZ242+CA242)/8))))))))+IF($AA$24="сентябрь",(BT242+BU242+BV242+BW242+BX242+BY242+BZ242+CA242+CB242)/9,IF($AA$24="октябрь",(BT242+BU242+BV242+BW242+BX242+BY242+BZ242+CA242+CB242+CC242)/10,IF($AA$24="ноябрь",(BT242+BU242+BV242+BW242+BX242+BY242+BZ242+CA242+CB242+CC242+CD242)/11,IF($AA$24="декабрь",(BT242+BU242+BV242+BW242+BX242+BY242+BZ242+CA242+CB242+CC242+CD242+CE242)/12))))</f>
        <v>0</v>
      </c>
      <c r="BF242" s="161">
        <f aca="true" t="shared" si="33" ref="BF242:BF259">INT(BE242)</f>
        <v>0</v>
      </c>
      <c r="BG242" s="160">
        <f aca="true" t="shared" si="34" ref="BG242:BG259">ROUND(BE242-BF242,4)</f>
        <v>0</v>
      </c>
      <c r="BH242" s="160">
        <f>BG241+BG242</f>
        <v>0</v>
      </c>
      <c r="BI242" s="159"/>
      <c r="BJ242" s="160">
        <f aca="true" t="shared" si="35" ref="BJ242:BJ259">IF($AA$24="январь",CF242,IF($AA$24="февраль",(CF242+CG242)/2,IF($AA$24="март",(CF242+CG242+CH242)/3,IF($AA$24="апрель",(CF242+CG242+CH242+CI242)/4,IF($AA$24="май",(CF242+CG242+CH242+CI242+CJ242)/5,IF($AA$24="июнь",(CF242+CG242+CH242+CI242+CJ242+CK242)/6,IF($AA$24="июль",(CF242+CG242+CH242+CI242+CJ242+CK242+CL242)/7,IF($AA$24="август",(CF242+CG242+CH242+CI242+CJ242+CK242+CL242+CM242)/8))))))))+IF($AA$24="сентябрь",(CF242+CG242+CH242+CI242+CJ242+CK242+CL242+CM242+CN242)/9,IF($AA$24="октябрь",(CF242+CG242+CH242+CI242+CJ242+CK242+CL242+CM242+CN242+CO242)/10,IF($AA$24="ноябрь",(CF242+CG242+CH242+CI242+CJ242+CK242+CL242+CM242+CN242+CO242+CP242)/11,IF($AA$24="декабрь",(CF242+CG242+CH242+CI242+CJ242+CK242+CL242+CM242+CN242+CO242+CP242+CQ242)/12))))</f>
        <v>0</v>
      </c>
      <c r="BK242" s="161">
        <f aca="true" t="shared" si="36" ref="BK242:BK259">INT(BJ242)</f>
        <v>0</v>
      </c>
      <c r="BL242" s="160">
        <f aca="true" t="shared" si="37" ref="BL242:BL259">ROUND(BJ242-BK242,4)</f>
        <v>0</v>
      </c>
      <c r="BM242" s="160">
        <f>BL241+BL242</f>
        <v>0</v>
      </c>
      <c r="BN242" s="159"/>
      <c r="BO242" s="160">
        <f aca="true" t="shared" si="38" ref="BO242:BO259">IF($AA$24="январь",CR242,IF($AA$24="февраль",(CR242+CS242)/2,IF($AA$24="март",(CR242+CS242+CT242)/3,IF($AA$24="апрель",(CR242+CS242+CT242+CU242)/4,IF($AA$24="май",(CR242+CS242+CT242+CU242+CV242)/5,IF($AA$24="июнь",(CR242+CS242+CT242+CU242+CV242+CW242)/6,IF($AA$24="июль",(CR242+CS242+CT242+CU242+CV242+CW242+CX242)/7,IF($AA$24="август",(CR242+CS242+CT242+CU242+CV242+CW242+CX242+CY242)/8))))))))+IF($AA$24="сентябрь",(CR242+CS242+CT242+CU242+CV242+CW242+CX242+CY242+CZ242)/9,IF($AA$24="октябрь",(CR242+CS242+CT242+CU242+CV242+CW242+CX242+CY242+CZ242+DA242)/10,IF($AA$24="ноябрь",(CR242+CS242+CT242+CU242+CV242+CW242+CX242+CY242+CZ242+DA242+DB242)/11,IF($AA$24="декабрь",(CR242+CS242+CT242+CU242+CV242+CW242+CX242+CY242+CZ242+DA242+DB242+DC242)/12))))</f>
        <v>0</v>
      </c>
      <c r="BP242" s="161">
        <f aca="true" t="shared" si="39" ref="BP242:BP259">INT(BO242)</f>
        <v>0</v>
      </c>
      <c r="BQ242" s="160">
        <f aca="true" t="shared" si="40" ref="BQ242:BQ259">ROUND(BO242-BP242,4)</f>
        <v>0</v>
      </c>
      <c r="BR242" s="160">
        <f>BQ241+BQ242</f>
        <v>0</v>
      </c>
      <c r="BS242" s="159"/>
      <c r="BT242" s="185"/>
      <c r="BU242" s="185"/>
      <c r="BV242" s="185"/>
      <c r="BW242" s="185"/>
      <c r="BX242" s="185"/>
      <c r="BY242" s="185"/>
      <c r="BZ242" s="185"/>
      <c r="CA242" s="185"/>
      <c r="CB242" s="185"/>
      <c r="CC242" s="185"/>
      <c r="CD242" s="185"/>
      <c r="CE242" s="185"/>
      <c r="CF242" s="185"/>
      <c r="CG242" s="185"/>
      <c r="CH242" s="185"/>
      <c r="CI242" s="185"/>
      <c r="CJ242" s="185"/>
      <c r="CK242" s="185"/>
      <c r="CL242" s="185"/>
      <c r="CM242" s="185"/>
      <c r="CN242" s="185"/>
      <c r="CO242" s="185"/>
      <c r="CP242" s="185"/>
      <c r="CQ242" s="185"/>
      <c r="CR242" s="185"/>
      <c r="CS242" s="185"/>
      <c r="CT242" s="185"/>
      <c r="CU242" s="185"/>
      <c r="CV242" s="185"/>
      <c r="CW242" s="185"/>
      <c r="CX242" s="185"/>
      <c r="CY242" s="185"/>
      <c r="CZ242" s="185"/>
      <c r="DA242" s="185"/>
      <c r="DB242" s="185"/>
      <c r="DC242" s="185"/>
    </row>
    <row r="243" spans="2:107" s="102" customFormat="1" ht="12" customHeight="1">
      <c r="B243" s="100"/>
      <c r="C243" s="248"/>
      <c r="D243" s="249"/>
      <c r="E243" s="249"/>
      <c r="F243" s="249"/>
      <c r="G243" s="249"/>
      <c r="H243" s="249"/>
      <c r="I243" s="249"/>
      <c r="J243" s="250"/>
      <c r="K243" s="251">
        <f t="shared" si="29"/>
        <v>0</v>
      </c>
      <c r="L243" s="251"/>
      <c r="M243" s="251"/>
      <c r="N243" s="251"/>
      <c r="O243" s="251"/>
      <c r="P243" s="251"/>
      <c r="Q243" s="251">
        <f aca="true" t="shared" si="41" ref="Q243:Q259">IF(INT(BH243)&gt;=1,BF243+INT(BH243),BF243)</f>
        <v>0</v>
      </c>
      <c r="R243" s="251"/>
      <c r="S243" s="251"/>
      <c r="T243" s="251"/>
      <c r="U243" s="251"/>
      <c r="V243" s="251"/>
      <c r="W243" s="213">
        <f t="shared" si="30"/>
        <v>0</v>
      </c>
      <c r="X243" s="213"/>
      <c r="Y243" s="213"/>
      <c r="Z243" s="213"/>
      <c r="AA243" s="213"/>
      <c r="AB243" s="213">
        <f aca="true" t="shared" si="42" ref="AB243:AB259">IF(INT(BM243)&gt;=1,BK243+INT(BM243),BK243)</f>
        <v>0</v>
      </c>
      <c r="AC243" s="213"/>
      <c r="AD243" s="213"/>
      <c r="AE243" s="213"/>
      <c r="AF243" s="213"/>
      <c r="AG243" s="213">
        <f t="shared" si="31"/>
        <v>0</v>
      </c>
      <c r="AH243" s="213"/>
      <c r="AI243" s="213"/>
      <c r="AJ243" s="213"/>
      <c r="AK243" s="213"/>
      <c r="AL243" s="213">
        <f aca="true" t="shared" si="43" ref="AL243:AL259">IF(INT(BR243)&gt;=1,BP243+INT(BR243),BP243)</f>
        <v>0</v>
      </c>
      <c r="AM243" s="213"/>
      <c r="AN243" s="213"/>
      <c r="AO243" s="213"/>
      <c r="AP243" s="213"/>
      <c r="AQ243" s="213"/>
      <c r="AR243" s="213"/>
      <c r="AS243" s="213"/>
      <c r="AT243" s="213"/>
      <c r="AU243" s="213"/>
      <c r="AV243" s="213"/>
      <c r="AW243" s="213"/>
      <c r="AX243" s="213"/>
      <c r="AY243" s="213"/>
      <c r="AZ243" s="213"/>
      <c r="BA243" s="213"/>
      <c r="BB243" s="213"/>
      <c r="BC243" s="101"/>
      <c r="BE243" s="165">
        <f t="shared" si="32"/>
        <v>0</v>
      </c>
      <c r="BF243" s="161">
        <f t="shared" si="33"/>
        <v>0</v>
      </c>
      <c r="BG243" s="160">
        <f t="shared" si="34"/>
        <v>0</v>
      </c>
      <c r="BH243" s="160">
        <f>IF(BH242&gt;=1,BH242-1+BG243,BH242+BG243)</f>
        <v>0</v>
      </c>
      <c r="BI243" s="159"/>
      <c r="BJ243" s="160">
        <f t="shared" si="35"/>
        <v>0</v>
      </c>
      <c r="BK243" s="161">
        <f t="shared" si="36"/>
        <v>0</v>
      </c>
      <c r="BL243" s="160">
        <f t="shared" si="37"/>
        <v>0</v>
      </c>
      <c r="BM243" s="160">
        <f>IF(BM242&gt;=1,BM242-1+BL243,BM242+BL243)</f>
        <v>0</v>
      </c>
      <c r="BN243" s="159"/>
      <c r="BO243" s="160">
        <f t="shared" si="38"/>
        <v>0</v>
      </c>
      <c r="BP243" s="161">
        <f t="shared" si="39"/>
        <v>0</v>
      </c>
      <c r="BQ243" s="160">
        <f t="shared" si="40"/>
        <v>0</v>
      </c>
      <c r="BR243" s="160">
        <f>IF(BR242&gt;=1,BR242-1+BQ243,BR242+BQ243)</f>
        <v>0</v>
      </c>
      <c r="BS243" s="159"/>
      <c r="BT243" s="185"/>
      <c r="BU243" s="185"/>
      <c r="BV243" s="185"/>
      <c r="BW243" s="185"/>
      <c r="BX243" s="185"/>
      <c r="BY243" s="185"/>
      <c r="BZ243" s="185"/>
      <c r="CA243" s="185"/>
      <c r="CB243" s="185"/>
      <c r="CC243" s="185"/>
      <c r="CD243" s="185"/>
      <c r="CE243" s="185"/>
      <c r="CF243" s="185"/>
      <c r="CG243" s="185"/>
      <c r="CH243" s="185"/>
      <c r="CI243" s="185"/>
      <c r="CJ243" s="185"/>
      <c r="CK243" s="185"/>
      <c r="CL243" s="185"/>
      <c r="CM243" s="185"/>
      <c r="CN243" s="185"/>
      <c r="CO243" s="185"/>
      <c r="CP243" s="185"/>
      <c r="CQ243" s="185"/>
      <c r="CR243" s="185"/>
      <c r="CS243" s="185"/>
      <c r="CT243" s="185"/>
      <c r="CU243" s="185"/>
      <c r="CV243" s="185"/>
      <c r="CW243" s="185"/>
      <c r="CX243" s="185"/>
      <c r="CY243" s="185"/>
      <c r="CZ243" s="185"/>
      <c r="DA243" s="185"/>
      <c r="DB243" s="185"/>
      <c r="DC243" s="185"/>
    </row>
    <row r="244" spans="2:107" s="102" customFormat="1" ht="12" customHeight="1">
      <c r="B244" s="100"/>
      <c r="C244" s="248"/>
      <c r="D244" s="249"/>
      <c r="E244" s="249"/>
      <c r="F244" s="249"/>
      <c r="G244" s="249"/>
      <c r="H244" s="249"/>
      <c r="I244" s="249"/>
      <c r="J244" s="250"/>
      <c r="K244" s="251">
        <f t="shared" si="29"/>
        <v>0</v>
      </c>
      <c r="L244" s="251"/>
      <c r="M244" s="251"/>
      <c r="N244" s="251"/>
      <c r="O244" s="251"/>
      <c r="P244" s="251"/>
      <c r="Q244" s="251">
        <f t="shared" si="41"/>
        <v>0</v>
      </c>
      <c r="R244" s="251"/>
      <c r="S244" s="251"/>
      <c r="T244" s="251"/>
      <c r="U244" s="251"/>
      <c r="V244" s="251"/>
      <c r="W244" s="213">
        <f t="shared" si="30"/>
        <v>0</v>
      </c>
      <c r="X244" s="213"/>
      <c r="Y244" s="213"/>
      <c r="Z244" s="213"/>
      <c r="AA244" s="213"/>
      <c r="AB244" s="213">
        <f t="shared" si="42"/>
        <v>0</v>
      </c>
      <c r="AC244" s="213"/>
      <c r="AD244" s="213"/>
      <c r="AE244" s="213"/>
      <c r="AF244" s="213"/>
      <c r="AG244" s="213">
        <f t="shared" si="31"/>
        <v>0</v>
      </c>
      <c r="AH244" s="213"/>
      <c r="AI244" s="213"/>
      <c r="AJ244" s="213"/>
      <c r="AK244" s="213"/>
      <c r="AL244" s="213">
        <f t="shared" si="43"/>
        <v>0</v>
      </c>
      <c r="AM244" s="213"/>
      <c r="AN244" s="213"/>
      <c r="AO244" s="213"/>
      <c r="AP244" s="213"/>
      <c r="AQ244" s="213"/>
      <c r="AR244" s="213"/>
      <c r="AS244" s="213"/>
      <c r="AT244" s="213"/>
      <c r="AU244" s="213"/>
      <c r="AV244" s="213"/>
      <c r="AW244" s="213"/>
      <c r="AX244" s="213"/>
      <c r="AY244" s="213"/>
      <c r="AZ244" s="213"/>
      <c r="BA244" s="213"/>
      <c r="BB244" s="213"/>
      <c r="BC244" s="101"/>
      <c r="BE244" s="165">
        <f t="shared" si="32"/>
        <v>0</v>
      </c>
      <c r="BF244" s="161">
        <f t="shared" si="33"/>
        <v>0</v>
      </c>
      <c r="BG244" s="160">
        <f t="shared" si="34"/>
        <v>0</v>
      </c>
      <c r="BH244" s="160">
        <f>IF(BH243&gt;=1,BH243-1+BG244,BH243+BG244)</f>
        <v>0</v>
      </c>
      <c r="BI244" s="159"/>
      <c r="BJ244" s="160">
        <f t="shared" si="35"/>
        <v>0</v>
      </c>
      <c r="BK244" s="161">
        <f t="shared" si="36"/>
        <v>0</v>
      </c>
      <c r="BL244" s="160">
        <f t="shared" si="37"/>
        <v>0</v>
      </c>
      <c r="BM244" s="160">
        <f aca="true" t="shared" si="44" ref="BM244:BM259">IF(BM243&gt;=1,BM243-1+BL244,BM243+BL244)</f>
        <v>0</v>
      </c>
      <c r="BN244" s="159"/>
      <c r="BO244" s="160">
        <f t="shared" si="38"/>
        <v>0</v>
      </c>
      <c r="BP244" s="161">
        <f t="shared" si="39"/>
        <v>0</v>
      </c>
      <c r="BQ244" s="160">
        <f t="shared" si="40"/>
        <v>0</v>
      </c>
      <c r="BR244" s="160">
        <f aca="true" t="shared" si="45" ref="BR244:BR259">IF(BR243&gt;=1,BR243-1+BQ244,BR243+BQ244)</f>
        <v>0</v>
      </c>
      <c r="BS244" s="159"/>
      <c r="BT244" s="185"/>
      <c r="BU244" s="185"/>
      <c r="BV244" s="185"/>
      <c r="BW244" s="185"/>
      <c r="BX244" s="185"/>
      <c r="BY244" s="185"/>
      <c r="BZ244" s="185"/>
      <c r="CA244" s="185"/>
      <c r="CB244" s="185"/>
      <c r="CC244" s="185"/>
      <c r="CD244" s="185"/>
      <c r="CE244" s="185"/>
      <c r="CF244" s="185"/>
      <c r="CG244" s="185"/>
      <c r="CH244" s="185"/>
      <c r="CI244" s="185"/>
      <c r="CJ244" s="185"/>
      <c r="CK244" s="185"/>
      <c r="CL244" s="185"/>
      <c r="CM244" s="185"/>
      <c r="CN244" s="185"/>
      <c r="CO244" s="185"/>
      <c r="CP244" s="185"/>
      <c r="CQ244" s="185"/>
      <c r="CR244" s="185"/>
      <c r="CS244" s="185"/>
      <c r="CT244" s="185"/>
      <c r="CU244" s="185"/>
      <c r="CV244" s="185"/>
      <c r="CW244" s="185"/>
      <c r="CX244" s="185"/>
      <c r="CY244" s="185"/>
      <c r="CZ244" s="185"/>
      <c r="DA244" s="185"/>
      <c r="DB244" s="185"/>
      <c r="DC244" s="185"/>
    </row>
    <row r="245" spans="2:107" s="102" customFormat="1" ht="12" customHeight="1">
      <c r="B245" s="100"/>
      <c r="C245" s="248"/>
      <c r="D245" s="249"/>
      <c r="E245" s="249"/>
      <c r="F245" s="249"/>
      <c r="G245" s="249"/>
      <c r="H245" s="249"/>
      <c r="I245" s="249"/>
      <c r="J245" s="250"/>
      <c r="K245" s="251">
        <f t="shared" si="29"/>
        <v>0</v>
      </c>
      <c r="L245" s="251"/>
      <c r="M245" s="251"/>
      <c r="N245" s="251"/>
      <c r="O245" s="251"/>
      <c r="P245" s="251"/>
      <c r="Q245" s="251">
        <f t="shared" si="41"/>
        <v>0</v>
      </c>
      <c r="R245" s="251"/>
      <c r="S245" s="251"/>
      <c r="T245" s="251"/>
      <c r="U245" s="251"/>
      <c r="V245" s="251"/>
      <c r="W245" s="213">
        <f t="shared" si="30"/>
        <v>0</v>
      </c>
      <c r="X245" s="213"/>
      <c r="Y245" s="213"/>
      <c r="Z245" s="213"/>
      <c r="AA245" s="213"/>
      <c r="AB245" s="213">
        <f t="shared" si="42"/>
        <v>0</v>
      </c>
      <c r="AC245" s="213"/>
      <c r="AD245" s="213"/>
      <c r="AE245" s="213"/>
      <c r="AF245" s="213"/>
      <c r="AG245" s="213">
        <f t="shared" si="31"/>
        <v>0</v>
      </c>
      <c r="AH245" s="213"/>
      <c r="AI245" s="213"/>
      <c r="AJ245" s="213"/>
      <c r="AK245" s="213"/>
      <c r="AL245" s="213">
        <f t="shared" si="43"/>
        <v>0</v>
      </c>
      <c r="AM245" s="213"/>
      <c r="AN245" s="213"/>
      <c r="AO245" s="213"/>
      <c r="AP245" s="213"/>
      <c r="AQ245" s="213"/>
      <c r="AR245" s="213"/>
      <c r="AS245" s="213"/>
      <c r="AT245" s="213"/>
      <c r="AU245" s="213"/>
      <c r="AV245" s="213"/>
      <c r="AW245" s="213"/>
      <c r="AX245" s="213"/>
      <c r="AY245" s="213"/>
      <c r="AZ245" s="213"/>
      <c r="BA245" s="213"/>
      <c r="BB245" s="213"/>
      <c r="BC245" s="101"/>
      <c r="BE245" s="165">
        <f t="shared" si="32"/>
        <v>0</v>
      </c>
      <c r="BF245" s="161">
        <f t="shared" si="33"/>
        <v>0</v>
      </c>
      <c r="BG245" s="160">
        <f t="shared" si="34"/>
        <v>0</v>
      </c>
      <c r="BH245" s="160">
        <f aca="true" t="shared" si="46" ref="BH245:BH259">IF(BH244&gt;=1,BH244-1+BG245,BH244+BG245)</f>
        <v>0</v>
      </c>
      <c r="BI245" s="159"/>
      <c r="BJ245" s="160">
        <f t="shared" si="35"/>
        <v>0</v>
      </c>
      <c r="BK245" s="161">
        <f t="shared" si="36"/>
        <v>0</v>
      </c>
      <c r="BL245" s="160">
        <f t="shared" si="37"/>
        <v>0</v>
      </c>
      <c r="BM245" s="160">
        <f t="shared" si="44"/>
        <v>0</v>
      </c>
      <c r="BN245" s="159"/>
      <c r="BO245" s="160">
        <f t="shared" si="38"/>
        <v>0</v>
      </c>
      <c r="BP245" s="161">
        <f t="shared" si="39"/>
        <v>0</v>
      </c>
      <c r="BQ245" s="160">
        <f t="shared" si="40"/>
        <v>0</v>
      </c>
      <c r="BR245" s="160">
        <f t="shared" si="45"/>
        <v>0</v>
      </c>
      <c r="BS245" s="159"/>
      <c r="BT245" s="185"/>
      <c r="BU245" s="185"/>
      <c r="BV245" s="185"/>
      <c r="BW245" s="185"/>
      <c r="BX245" s="185"/>
      <c r="BY245" s="185"/>
      <c r="BZ245" s="185"/>
      <c r="CA245" s="185"/>
      <c r="CB245" s="185"/>
      <c r="CC245" s="185"/>
      <c r="CD245" s="185"/>
      <c r="CE245" s="185"/>
      <c r="CF245" s="185"/>
      <c r="CG245" s="185"/>
      <c r="CH245" s="185"/>
      <c r="CI245" s="185"/>
      <c r="CJ245" s="185"/>
      <c r="CK245" s="185"/>
      <c r="CL245" s="185"/>
      <c r="CM245" s="185"/>
      <c r="CN245" s="185"/>
      <c r="CO245" s="185"/>
      <c r="CP245" s="185"/>
      <c r="CQ245" s="185"/>
      <c r="CR245" s="185"/>
      <c r="CS245" s="185"/>
      <c r="CT245" s="185"/>
      <c r="CU245" s="185"/>
      <c r="CV245" s="185"/>
      <c r="CW245" s="185"/>
      <c r="CX245" s="185"/>
      <c r="CY245" s="185"/>
      <c r="CZ245" s="185"/>
      <c r="DA245" s="185"/>
      <c r="DB245" s="185"/>
      <c r="DC245" s="185"/>
    </row>
    <row r="246" spans="2:107" s="102" customFormat="1" ht="12" customHeight="1">
      <c r="B246" s="100"/>
      <c r="C246" s="248"/>
      <c r="D246" s="249"/>
      <c r="E246" s="249"/>
      <c r="F246" s="249"/>
      <c r="G246" s="249"/>
      <c r="H246" s="249"/>
      <c r="I246" s="249"/>
      <c r="J246" s="250"/>
      <c r="K246" s="251">
        <f t="shared" si="29"/>
        <v>0</v>
      </c>
      <c r="L246" s="251"/>
      <c r="M246" s="251"/>
      <c r="N246" s="251"/>
      <c r="O246" s="251"/>
      <c r="P246" s="251"/>
      <c r="Q246" s="251">
        <f t="shared" si="41"/>
        <v>0</v>
      </c>
      <c r="R246" s="251"/>
      <c r="S246" s="251"/>
      <c r="T246" s="251"/>
      <c r="U246" s="251"/>
      <c r="V246" s="251"/>
      <c r="W246" s="213">
        <f t="shared" si="30"/>
        <v>0</v>
      </c>
      <c r="X246" s="213"/>
      <c r="Y246" s="213"/>
      <c r="Z246" s="213"/>
      <c r="AA246" s="213"/>
      <c r="AB246" s="213">
        <f t="shared" si="42"/>
        <v>0</v>
      </c>
      <c r="AC246" s="213"/>
      <c r="AD246" s="213"/>
      <c r="AE246" s="213"/>
      <c r="AF246" s="213"/>
      <c r="AG246" s="213">
        <f t="shared" si="31"/>
        <v>0</v>
      </c>
      <c r="AH246" s="213"/>
      <c r="AI246" s="213"/>
      <c r="AJ246" s="213"/>
      <c r="AK246" s="213"/>
      <c r="AL246" s="213">
        <f t="shared" si="43"/>
        <v>0</v>
      </c>
      <c r="AM246" s="213"/>
      <c r="AN246" s="213"/>
      <c r="AO246" s="213"/>
      <c r="AP246" s="213"/>
      <c r="AQ246" s="213"/>
      <c r="AR246" s="213"/>
      <c r="AS246" s="213"/>
      <c r="AT246" s="213"/>
      <c r="AU246" s="213"/>
      <c r="AV246" s="213"/>
      <c r="AW246" s="213"/>
      <c r="AX246" s="213"/>
      <c r="AY246" s="213"/>
      <c r="AZ246" s="213"/>
      <c r="BA246" s="213"/>
      <c r="BB246" s="213"/>
      <c r="BC246" s="101"/>
      <c r="BE246" s="165">
        <f t="shared" si="32"/>
        <v>0</v>
      </c>
      <c r="BF246" s="161">
        <f t="shared" si="33"/>
        <v>0</v>
      </c>
      <c r="BG246" s="160">
        <f t="shared" si="34"/>
        <v>0</v>
      </c>
      <c r="BH246" s="160">
        <f t="shared" si="46"/>
        <v>0</v>
      </c>
      <c r="BI246" s="159"/>
      <c r="BJ246" s="160">
        <f t="shared" si="35"/>
        <v>0</v>
      </c>
      <c r="BK246" s="161">
        <f t="shared" si="36"/>
        <v>0</v>
      </c>
      <c r="BL246" s="160">
        <f t="shared" si="37"/>
        <v>0</v>
      </c>
      <c r="BM246" s="160">
        <f t="shared" si="44"/>
        <v>0</v>
      </c>
      <c r="BN246" s="159"/>
      <c r="BO246" s="160">
        <f t="shared" si="38"/>
        <v>0</v>
      </c>
      <c r="BP246" s="161">
        <f t="shared" si="39"/>
        <v>0</v>
      </c>
      <c r="BQ246" s="160">
        <f t="shared" si="40"/>
        <v>0</v>
      </c>
      <c r="BR246" s="160">
        <f t="shared" si="45"/>
        <v>0</v>
      </c>
      <c r="BS246" s="159"/>
      <c r="BT246" s="185"/>
      <c r="BU246" s="185"/>
      <c r="BV246" s="185"/>
      <c r="BW246" s="185"/>
      <c r="BX246" s="185"/>
      <c r="BY246" s="185"/>
      <c r="BZ246" s="185"/>
      <c r="CA246" s="185"/>
      <c r="CB246" s="185"/>
      <c r="CC246" s="185"/>
      <c r="CD246" s="185"/>
      <c r="CE246" s="185"/>
      <c r="CF246" s="185"/>
      <c r="CG246" s="185"/>
      <c r="CH246" s="185"/>
      <c r="CI246" s="185"/>
      <c r="CJ246" s="185"/>
      <c r="CK246" s="185"/>
      <c r="CL246" s="185"/>
      <c r="CM246" s="185"/>
      <c r="CN246" s="185"/>
      <c r="CO246" s="185"/>
      <c r="CP246" s="185"/>
      <c r="CQ246" s="185"/>
      <c r="CR246" s="185"/>
      <c r="CS246" s="185"/>
      <c r="CT246" s="185"/>
      <c r="CU246" s="185"/>
      <c r="CV246" s="185"/>
      <c r="CW246" s="185"/>
      <c r="CX246" s="185"/>
      <c r="CY246" s="185"/>
      <c r="CZ246" s="185"/>
      <c r="DA246" s="185"/>
      <c r="DB246" s="185"/>
      <c r="DC246" s="185"/>
    </row>
    <row r="247" spans="2:107" s="102" customFormat="1" ht="12" customHeight="1">
      <c r="B247" s="100"/>
      <c r="C247" s="248"/>
      <c r="D247" s="249"/>
      <c r="E247" s="249"/>
      <c r="F247" s="249"/>
      <c r="G247" s="249"/>
      <c r="H247" s="249"/>
      <c r="I247" s="249"/>
      <c r="J247" s="250"/>
      <c r="K247" s="251">
        <f t="shared" si="29"/>
        <v>0</v>
      </c>
      <c r="L247" s="251"/>
      <c r="M247" s="251"/>
      <c r="N247" s="251"/>
      <c r="O247" s="251"/>
      <c r="P247" s="251"/>
      <c r="Q247" s="251">
        <f t="shared" si="41"/>
        <v>0</v>
      </c>
      <c r="R247" s="251"/>
      <c r="S247" s="251"/>
      <c r="T247" s="251"/>
      <c r="U247" s="251"/>
      <c r="V247" s="251"/>
      <c r="W247" s="213">
        <f t="shared" si="30"/>
        <v>0</v>
      </c>
      <c r="X247" s="213"/>
      <c r="Y247" s="213"/>
      <c r="Z247" s="213"/>
      <c r="AA247" s="213"/>
      <c r="AB247" s="213">
        <f t="shared" si="42"/>
        <v>0</v>
      </c>
      <c r="AC247" s="213"/>
      <c r="AD247" s="213"/>
      <c r="AE247" s="213"/>
      <c r="AF247" s="213"/>
      <c r="AG247" s="213">
        <f t="shared" si="31"/>
        <v>0</v>
      </c>
      <c r="AH247" s="213"/>
      <c r="AI247" s="213"/>
      <c r="AJ247" s="213"/>
      <c r="AK247" s="213"/>
      <c r="AL247" s="213">
        <f t="shared" si="43"/>
        <v>0</v>
      </c>
      <c r="AM247" s="213"/>
      <c r="AN247" s="213"/>
      <c r="AO247" s="213"/>
      <c r="AP247" s="213"/>
      <c r="AQ247" s="213"/>
      <c r="AR247" s="213"/>
      <c r="AS247" s="213"/>
      <c r="AT247" s="213"/>
      <c r="AU247" s="213"/>
      <c r="AV247" s="213"/>
      <c r="AW247" s="213"/>
      <c r="AX247" s="213"/>
      <c r="AY247" s="213"/>
      <c r="AZ247" s="213"/>
      <c r="BA247" s="213"/>
      <c r="BB247" s="213"/>
      <c r="BC247" s="101"/>
      <c r="BE247" s="165">
        <f t="shared" si="32"/>
        <v>0</v>
      </c>
      <c r="BF247" s="161">
        <f t="shared" si="33"/>
        <v>0</v>
      </c>
      <c r="BG247" s="160">
        <f t="shared" si="34"/>
        <v>0</v>
      </c>
      <c r="BH247" s="160">
        <f t="shared" si="46"/>
        <v>0</v>
      </c>
      <c r="BI247" s="159"/>
      <c r="BJ247" s="160">
        <f t="shared" si="35"/>
        <v>0</v>
      </c>
      <c r="BK247" s="161">
        <f t="shared" si="36"/>
        <v>0</v>
      </c>
      <c r="BL247" s="160">
        <f t="shared" si="37"/>
        <v>0</v>
      </c>
      <c r="BM247" s="160">
        <f t="shared" si="44"/>
        <v>0</v>
      </c>
      <c r="BN247" s="159"/>
      <c r="BO247" s="160">
        <f t="shared" si="38"/>
        <v>0</v>
      </c>
      <c r="BP247" s="161">
        <f t="shared" si="39"/>
        <v>0</v>
      </c>
      <c r="BQ247" s="160">
        <f t="shared" si="40"/>
        <v>0</v>
      </c>
      <c r="BR247" s="160">
        <f t="shared" si="45"/>
        <v>0</v>
      </c>
      <c r="BS247" s="159"/>
      <c r="BT247" s="185"/>
      <c r="BU247" s="185"/>
      <c r="BV247" s="185"/>
      <c r="BW247" s="185"/>
      <c r="BX247" s="185"/>
      <c r="BY247" s="185"/>
      <c r="BZ247" s="185"/>
      <c r="CA247" s="185"/>
      <c r="CB247" s="185"/>
      <c r="CC247" s="185"/>
      <c r="CD247" s="185"/>
      <c r="CE247" s="185"/>
      <c r="CF247" s="185"/>
      <c r="CG247" s="185"/>
      <c r="CH247" s="185"/>
      <c r="CI247" s="185"/>
      <c r="CJ247" s="185"/>
      <c r="CK247" s="185"/>
      <c r="CL247" s="185"/>
      <c r="CM247" s="185"/>
      <c r="CN247" s="185"/>
      <c r="CO247" s="185"/>
      <c r="CP247" s="185"/>
      <c r="CQ247" s="185"/>
      <c r="CR247" s="185"/>
      <c r="CS247" s="185"/>
      <c r="CT247" s="185"/>
      <c r="CU247" s="185"/>
      <c r="CV247" s="185"/>
      <c r="CW247" s="185"/>
      <c r="CX247" s="185"/>
      <c r="CY247" s="185"/>
      <c r="CZ247" s="185"/>
      <c r="DA247" s="185"/>
      <c r="DB247" s="185"/>
      <c r="DC247" s="185"/>
    </row>
    <row r="248" spans="2:107" s="102" customFormat="1" ht="12" customHeight="1">
      <c r="B248" s="100"/>
      <c r="C248" s="248"/>
      <c r="D248" s="249"/>
      <c r="E248" s="249"/>
      <c r="F248" s="249"/>
      <c r="G248" s="249"/>
      <c r="H248" s="249"/>
      <c r="I248" s="249"/>
      <c r="J248" s="250"/>
      <c r="K248" s="251">
        <f t="shared" si="29"/>
        <v>0</v>
      </c>
      <c r="L248" s="251"/>
      <c r="M248" s="251"/>
      <c r="N248" s="251"/>
      <c r="O248" s="251"/>
      <c r="P248" s="251"/>
      <c r="Q248" s="251">
        <f t="shared" si="41"/>
        <v>0</v>
      </c>
      <c r="R248" s="251"/>
      <c r="S248" s="251"/>
      <c r="T248" s="251"/>
      <c r="U248" s="251"/>
      <c r="V248" s="251"/>
      <c r="W248" s="213">
        <f t="shared" si="30"/>
        <v>0</v>
      </c>
      <c r="X248" s="213"/>
      <c r="Y248" s="213"/>
      <c r="Z248" s="213"/>
      <c r="AA248" s="213"/>
      <c r="AB248" s="213">
        <f t="shared" si="42"/>
        <v>0</v>
      </c>
      <c r="AC248" s="213"/>
      <c r="AD248" s="213"/>
      <c r="AE248" s="213"/>
      <c r="AF248" s="213"/>
      <c r="AG248" s="213">
        <f t="shared" si="31"/>
        <v>0</v>
      </c>
      <c r="AH248" s="213"/>
      <c r="AI248" s="213"/>
      <c r="AJ248" s="213"/>
      <c r="AK248" s="213"/>
      <c r="AL248" s="213">
        <f t="shared" si="43"/>
        <v>0</v>
      </c>
      <c r="AM248" s="213"/>
      <c r="AN248" s="213"/>
      <c r="AO248" s="213"/>
      <c r="AP248" s="213"/>
      <c r="AQ248" s="213"/>
      <c r="AR248" s="213"/>
      <c r="AS248" s="213"/>
      <c r="AT248" s="213"/>
      <c r="AU248" s="213"/>
      <c r="AV248" s="213"/>
      <c r="AW248" s="213"/>
      <c r="AX248" s="213"/>
      <c r="AY248" s="213"/>
      <c r="AZ248" s="213"/>
      <c r="BA248" s="213"/>
      <c r="BB248" s="213"/>
      <c r="BC248" s="101"/>
      <c r="BE248" s="165">
        <f t="shared" si="32"/>
        <v>0</v>
      </c>
      <c r="BF248" s="161">
        <f t="shared" si="33"/>
        <v>0</v>
      </c>
      <c r="BG248" s="160">
        <f t="shared" si="34"/>
        <v>0</v>
      </c>
      <c r="BH248" s="160">
        <f t="shared" si="46"/>
        <v>0</v>
      </c>
      <c r="BI248" s="159"/>
      <c r="BJ248" s="160">
        <f t="shared" si="35"/>
        <v>0</v>
      </c>
      <c r="BK248" s="161">
        <f t="shared" si="36"/>
        <v>0</v>
      </c>
      <c r="BL248" s="160">
        <f t="shared" si="37"/>
        <v>0</v>
      </c>
      <c r="BM248" s="160">
        <f t="shared" si="44"/>
        <v>0</v>
      </c>
      <c r="BN248" s="159"/>
      <c r="BO248" s="160">
        <f t="shared" si="38"/>
        <v>0</v>
      </c>
      <c r="BP248" s="161">
        <f t="shared" si="39"/>
        <v>0</v>
      </c>
      <c r="BQ248" s="160">
        <f t="shared" si="40"/>
        <v>0</v>
      </c>
      <c r="BR248" s="160">
        <f t="shared" si="45"/>
        <v>0</v>
      </c>
      <c r="BS248" s="159"/>
      <c r="BT248" s="185"/>
      <c r="BU248" s="185"/>
      <c r="BV248" s="185"/>
      <c r="BW248" s="185"/>
      <c r="BX248" s="185"/>
      <c r="BY248" s="185"/>
      <c r="BZ248" s="185"/>
      <c r="CA248" s="185"/>
      <c r="CB248" s="185"/>
      <c r="CC248" s="185"/>
      <c r="CD248" s="185"/>
      <c r="CE248" s="185"/>
      <c r="CF248" s="185"/>
      <c r="CG248" s="185"/>
      <c r="CH248" s="185"/>
      <c r="CI248" s="185"/>
      <c r="CJ248" s="185"/>
      <c r="CK248" s="185"/>
      <c r="CL248" s="185"/>
      <c r="CM248" s="185"/>
      <c r="CN248" s="185"/>
      <c r="CO248" s="185"/>
      <c r="CP248" s="185"/>
      <c r="CQ248" s="185"/>
      <c r="CR248" s="185"/>
      <c r="CS248" s="185"/>
      <c r="CT248" s="185"/>
      <c r="CU248" s="185"/>
      <c r="CV248" s="185"/>
      <c r="CW248" s="185"/>
      <c r="CX248" s="185"/>
      <c r="CY248" s="185"/>
      <c r="CZ248" s="185"/>
      <c r="DA248" s="185"/>
      <c r="DB248" s="185"/>
      <c r="DC248" s="185"/>
    </row>
    <row r="249" spans="2:107" s="102" customFormat="1" ht="12" customHeight="1">
      <c r="B249" s="100"/>
      <c r="C249" s="248"/>
      <c r="D249" s="249"/>
      <c r="E249" s="249"/>
      <c r="F249" s="249"/>
      <c r="G249" s="249"/>
      <c r="H249" s="249"/>
      <c r="I249" s="249"/>
      <c r="J249" s="250"/>
      <c r="K249" s="251">
        <f t="shared" si="29"/>
        <v>0</v>
      </c>
      <c r="L249" s="251"/>
      <c r="M249" s="251"/>
      <c r="N249" s="251"/>
      <c r="O249" s="251"/>
      <c r="P249" s="251"/>
      <c r="Q249" s="251">
        <f t="shared" si="41"/>
        <v>0</v>
      </c>
      <c r="R249" s="251"/>
      <c r="S249" s="251"/>
      <c r="T249" s="251"/>
      <c r="U249" s="251"/>
      <c r="V249" s="251"/>
      <c r="W249" s="213">
        <f t="shared" si="30"/>
        <v>0</v>
      </c>
      <c r="X249" s="213"/>
      <c r="Y249" s="213"/>
      <c r="Z249" s="213"/>
      <c r="AA249" s="213"/>
      <c r="AB249" s="213">
        <f t="shared" si="42"/>
        <v>0</v>
      </c>
      <c r="AC249" s="213"/>
      <c r="AD249" s="213"/>
      <c r="AE249" s="213"/>
      <c r="AF249" s="213"/>
      <c r="AG249" s="213">
        <f t="shared" si="31"/>
        <v>0</v>
      </c>
      <c r="AH249" s="213"/>
      <c r="AI249" s="213"/>
      <c r="AJ249" s="213"/>
      <c r="AK249" s="213"/>
      <c r="AL249" s="213">
        <f t="shared" si="43"/>
        <v>0</v>
      </c>
      <c r="AM249" s="213"/>
      <c r="AN249" s="213"/>
      <c r="AO249" s="213"/>
      <c r="AP249" s="213"/>
      <c r="AQ249" s="213"/>
      <c r="AR249" s="213"/>
      <c r="AS249" s="213"/>
      <c r="AT249" s="213"/>
      <c r="AU249" s="213"/>
      <c r="AV249" s="213"/>
      <c r="AW249" s="213"/>
      <c r="AX249" s="213"/>
      <c r="AY249" s="213"/>
      <c r="AZ249" s="213"/>
      <c r="BA249" s="213"/>
      <c r="BB249" s="213"/>
      <c r="BC249" s="101"/>
      <c r="BE249" s="165">
        <f t="shared" si="32"/>
        <v>0</v>
      </c>
      <c r="BF249" s="161">
        <f t="shared" si="33"/>
        <v>0</v>
      </c>
      <c r="BG249" s="160">
        <f t="shared" si="34"/>
        <v>0</v>
      </c>
      <c r="BH249" s="160">
        <f t="shared" si="46"/>
        <v>0</v>
      </c>
      <c r="BI249" s="159"/>
      <c r="BJ249" s="160">
        <f t="shared" si="35"/>
        <v>0</v>
      </c>
      <c r="BK249" s="161">
        <f t="shared" si="36"/>
        <v>0</v>
      </c>
      <c r="BL249" s="160">
        <f t="shared" si="37"/>
        <v>0</v>
      </c>
      <c r="BM249" s="160">
        <f t="shared" si="44"/>
        <v>0</v>
      </c>
      <c r="BN249" s="159"/>
      <c r="BO249" s="160">
        <f t="shared" si="38"/>
        <v>0</v>
      </c>
      <c r="BP249" s="161">
        <f t="shared" si="39"/>
        <v>0</v>
      </c>
      <c r="BQ249" s="160">
        <f t="shared" si="40"/>
        <v>0</v>
      </c>
      <c r="BR249" s="160">
        <f t="shared" si="45"/>
        <v>0</v>
      </c>
      <c r="BS249" s="159"/>
      <c r="BT249" s="185"/>
      <c r="BU249" s="185"/>
      <c r="BV249" s="185"/>
      <c r="BW249" s="185"/>
      <c r="BX249" s="185"/>
      <c r="BY249" s="185"/>
      <c r="BZ249" s="185"/>
      <c r="CA249" s="185"/>
      <c r="CB249" s="185"/>
      <c r="CC249" s="185"/>
      <c r="CD249" s="185"/>
      <c r="CE249" s="185"/>
      <c r="CF249" s="185"/>
      <c r="CG249" s="185"/>
      <c r="CH249" s="185"/>
      <c r="CI249" s="185"/>
      <c r="CJ249" s="185"/>
      <c r="CK249" s="185"/>
      <c r="CL249" s="185"/>
      <c r="CM249" s="185"/>
      <c r="CN249" s="185"/>
      <c r="CO249" s="185"/>
      <c r="CP249" s="185"/>
      <c r="CQ249" s="185"/>
      <c r="CR249" s="185"/>
      <c r="CS249" s="185"/>
      <c r="CT249" s="185"/>
      <c r="CU249" s="185"/>
      <c r="CV249" s="185"/>
      <c r="CW249" s="185"/>
      <c r="CX249" s="185"/>
      <c r="CY249" s="185"/>
      <c r="CZ249" s="185"/>
      <c r="DA249" s="185"/>
      <c r="DB249" s="185"/>
      <c r="DC249" s="185"/>
    </row>
    <row r="250" spans="2:107" s="102" customFormat="1" ht="12" customHeight="1">
      <c r="B250" s="100"/>
      <c r="C250" s="248"/>
      <c r="D250" s="249"/>
      <c r="E250" s="249"/>
      <c r="F250" s="249"/>
      <c r="G250" s="249"/>
      <c r="H250" s="249"/>
      <c r="I250" s="249"/>
      <c r="J250" s="250"/>
      <c r="K250" s="251">
        <f t="shared" si="29"/>
        <v>0</v>
      </c>
      <c r="L250" s="251"/>
      <c r="M250" s="251"/>
      <c r="N250" s="251"/>
      <c r="O250" s="251"/>
      <c r="P250" s="251"/>
      <c r="Q250" s="251">
        <f t="shared" si="41"/>
        <v>0</v>
      </c>
      <c r="R250" s="251"/>
      <c r="S250" s="251"/>
      <c r="T250" s="251"/>
      <c r="U250" s="251"/>
      <c r="V250" s="251"/>
      <c r="W250" s="213">
        <f t="shared" si="30"/>
        <v>0</v>
      </c>
      <c r="X250" s="213"/>
      <c r="Y250" s="213"/>
      <c r="Z250" s="213"/>
      <c r="AA250" s="213"/>
      <c r="AB250" s="213">
        <f t="shared" si="42"/>
        <v>0</v>
      </c>
      <c r="AC250" s="213"/>
      <c r="AD250" s="213"/>
      <c r="AE250" s="213"/>
      <c r="AF250" s="213"/>
      <c r="AG250" s="213">
        <f t="shared" si="31"/>
        <v>0</v>
      </c>
      <c r="AH250" s="213"/>
      <c r="AI250" s="213"/>
      <c r="AJ250" s="213"/>
      <c r="AK250" s="213"/>
      <c r="AL250" s="213">
        <f t="shared" si="43"/>
        <v>0</v>
      </c>
      <c r="AM250" s="213"/>
      <c r="AN250" s="213"/>
      <c r="AO250" s="213"/>
      <c r="AP250" s="213"/>
      <c r="AQ250" s="213"/>
      <c r="AR250" s="213"/>
      <c r="AS250" s="213"/>
      <c r="AT250" s="213"/>
      <c r="AU250" s="213"/>
      <c r="AV250" s="213"/>
      <c r="AW250" s="213"/>
      <c r="AX250" s="213"/>
      <c r="AY250" s="213"/>
      <c r="AZ250" s="213"/>
      <c r="BA250" s="213"/>
      <c r="BB250" s="213"/>
      <c r="BC250" s="101"/>
      <c r="BE250" s="165">
        <f t="shared" si="32"/>
        <v>0</v>
      </c>
      <c r="BF250" s="161">
        <f t="shared" si="33"/>
        <v>0</v>
      </c>
      <c r="BG250" s="160">
        <f t="shared" si="34"/>
        <v>0</v>
      </c>
      <c r="BH250" s="160">
        <f t="shared" si="46"/>
        <v>0</v>
      </c>
      <c r="BI250" s="159"/>
      <c r="BJ250" s="160">
        <f t="shared" si="35"/>
        <v>0</v>
      </c>
      <c r="BK250" s="161">
        <f t="shared" si="36"/>
        <v>0</v>
      </c>
      <c r="BL250" s="160">
        <f t="shared" si="37"/>
        <v>0</v>
      </c>
      <c r="BM250" s="160">
        <f t="shared" si="44"/>
        <v>0</v>
      </c>
      <c r="BN250" s="159"/>
      <c r="BO250" s="160">
        <f t="shared" si="38"/>
        <v>0</v>
      </c>
      <c r="BP250" s="161">
        <f t="shared" si="39"/>
        <v>0</v>
      </c>
      <c r="BQ250" s="160">
        <f t="shared" si="40"/>
        <v>0</v>
      </c>
      <c r="BR250" s="160">
        <f t="shared" si="45"/>
        <v>0</v>
      </c>
      <c r="BS250" s="159"/>
      <c r="BT250" s="185"/>
      <c r="BU250" s="185"/>
      <c r="BV250" s="185"/>
      <c r="BW250" s="185"/>
      <c r="BX250" s="185"/>
      <c r="BY250" s="185"/>
      <c r="BZ250" s="185"/>
      <c r="CA250" s="185"/>
      <c r="CB250" s="185"/>
      <c r="CC250" s="185"/>
      <c r="CD250" s="185"/>
      <c r="CE250" s="185"/>
      <c r="CF250" s="185"/>
      <c r="CG250" s="185"/>
      <c r="CH250" s="185"/>
      <c r="CI250" s="185"/>
      <c r="CJ250" s="185"/>
      <c r="CK250" s="185"/>
      <c r="CL250" s="185"/>
      <c r="CM250" s="185"/>
      <c r="CN250" s="185"/>
      <c r="CO250" s="185"/>
      <c r="CP250" s="185"/>
      <c r="CQ250" s="185"/>
      <c r="CR250" s="185"/>
      <c r="CS250" s="185"/>
      <c r="CT250" s="185"/>
      <c r="CU250" s="185"/>
      <c r="CV250" s="185"/>
      <c r="CW250" s="185"/>
      <c r="CX250" s="185"/>
      <c r="CY250" s="185"/>
      <c r="CZ250" s="185"/>
      <c r="DA250" s="185"/>
      <c r="DB250" s="185"/>
      <c r="DC250" s="185"/>
    </row>
    <row r="251" spans="2:107" s="102" customFormat="1" ht="12" customHeight="1">
      <c r="B251" s="100"/>
      <c r="C251" s="248"/>
      <c r="D251" s="249"/>
      <c r="E251" s="249"/>
      <c r="F251" s="249"/>
      <c r="G251" s="249"/>
      <c r="H251" s="249"/>
      <c r="I251" s="249"/>
      <c r="J251" s="250"/>
      <c r="K251" s="251">
        <f t="shared" si="29"/>
        <v>0</v>
      </c>
      <c r="L251" s="251"/>
      <c r="M251" s="251"/>
      <c r="N251" s="251"/>
      <c r="O251" s="251"/>
      <c r="P251" s="251"/>
      <c r="Q251" s="251">
        <f t="shared" si="41"/>
        <v>0</v>
      </c>
      <c r="R251" s="251"/>
      <c r="S251" s="251"/>
      <c r="T251" s="251"/>
      <c r="U251" s="251"/>
      <c r="V251" s="251"/>
      <c r="W251" s="213">
        <f t="shared" si="30"/>
        <v>0</v>
      </c>
      <c r="X251" s="213"/>
      <c r="Y251" s="213"/>
      <c r="Z251" s="213"/>
      <c r="AA251" s="213"/>
      <c r="AB251" s="213">
        <f t="shared" si="42"/>
        <v>0</v>
      </c>
      <c r="AC251" s="213"/>
      <c r="AD251" s="213"/>
      <c r="AE251" s="213"/>
      <c r="AF251" s="213"/>
      <c r="AG251" s="213">
        <f t="shared" si="31"/>
        <v>0</v>
      </c>
      <c r="AH251" s="213"/>
      <c r="AI251" s="213"/>
      <c r="AJ251" s="213"/>
      <c r="AK251" s="213"/>
      <c r="AL251" s="213">
        <f t="shared" si="43"/>
        <v>0</v>
      </c>
      <c r="AM251" s="213"/>
      <c r="AN251" s="213"/>
      <c r="AO251" s="213"/>
      <c r="AP251" s="213"/>
      <c r="AQ251" s="213"/>
      <c r="AR251" s="213"/>
      <c r="AS251" s="213"/>
      <c r="AT251" s="213"/>
      <c r="AU251" s="213"/>
      <c r="AV251" s="213"/>
      <c r="AW251" s="213"/>
      <c r="AX251" s="213"/>
      <c r="AY251" s="213"/>
      <c r="AZ251" s="213"/>
      <c r="BA251" s="213"/>
      <c r="BB251" s="213"/>
      <c r="BC251" s="101"/>
      <c r="BE251" s="165">
        <f t="shared" si="32"/>
        <v>0</v>
      </c>
      <c r="BF251" s="161">
        <f t="shared" si="33"/>
        <v>0</v>
      </c>
      <c r="BG251" s="160">
        <f t="shared" si="34"/>
        <v>0</v>
      </c>
      <c r="BH251" s="160">
        <f t="shared" si="46"/>
        <v>0</v>
      </c>
      <c r="BI251" s="159"/>
      <c r="BJ251" s="160">
        <f t="shared" si="35"/>
        <v>0</v>
      </c>
      <c r="BK251" s="161">
        <f t="shared" si="36"/>
        <v>0</v>
      </c>
      <c r="BL251" s="160">
        <f t="shared" si="37"/>
        <v>0</v>
      </c>
      <c r="BM251" s="160">
        <f t="shared" si="44"/>
        <v>0</v>
      </c>
      <c r="BN251" s="159"/>
      <c r="BO251" s="160">
        <f t="shared" si="38"/>
        <v>0</v>
      </c>
      <c r="BP251" s="161">
        <f t="shared" si="39"/>
        <v>0</v>
      </c>
      <c r="BQ251" s="160">
        <f t="shared" si="40"/>
        <v>0</v>
      </c>
      <c r="BR251" s="160">
        <f t="shared" si="45"/>
        <v>0</v>
      </c>
      <c r="BS251" s="159"/>
      <c r="BT251" s="185"/>
      <c r="BU251" s="185"/>
      <c r="BV251" s="185"/>
      <c r="BW251" s="185"/>
      <c r="BX251" s="185"/>
      <c r="BY251" s="185"/>
      <c r="BZ251" s="185"/>
      <c r="CA251" s="185"/>
      <c r="CB251" s="185"/>
      <c r="CC251" s="185"/>
      <c r="CD251" s="185"/>
      <c r="CE251" s="185"/>
      <c r="CF251" s="185"/>
      <c r="CG251" s="185"/>
      <c r="CH251" s="185"/>
      <c r="CI251" s="185"/>
      <c r="CJ251" s="185"/>
      <c r="CK251" s="185"/>
      <c r="CL251" s="185"/>
      <c r="CM251" s="185"/>
      <c r="CN251" s="185"/>
      <c r="CO251" s="185"/>
      <c r="CP251" s="185"/>
      <c r="CQ251" s="185"/>
      <c r="CR251" s="185"/>
      <c r="CS251" s="185"/>
      <c r="CT251" s="185"/>
      <c r="CU251" s="185"/>
      <c r="CV251" s="185"/>
      <c r="CW251" s="185"/>
      <c r="CX251" s="185"/>
      <c r="CY251" s="185"/>
      <c r="CZ251" s="185"/>
      <c r="DA251" s="185"/>
      <c r="DB251" s="185"/>
      <c r="DC251" s="185"/>
    </row>
    <row r="252" spans="2:107" s="102" customFormat="1" ht="12" customHeight="1">
      <c r="B252" s="100"/>
      <c r="C252" s="248"/>
      <c r="D252" s="249"/>
      <c r="E252" s="249"/>
      <c r="F252" s="249"/>
      <c r="G252" s="249"/>
      <c r="H252" s="249"/>
      <c r="I252" s="249"/>
      <c r="J252" s="250"/>
      <c r="K252" s="251">
        <f t="shared" si="29"/>
        <v>0</v>
      </c>
      <c r="L252" s="251"/>
      <c r="M252" s="251"/>
      <c r="N252" s="251"/>
      <c r="O252" s="251"/>
      <c r="P252" s="251"/>
      <c r="Q252" s="251">
        <f t="shared" si="41"/>
        <v>0</v>
      </c>
      <c r="R252" s="251"/>
      <c r="S252" s="251"/>
      <c r="T252" s="251"/>
      <c r="U252" s="251"/>
      <c r="V252" s="251"/>
      <c r="W252" s="213">
        <f t="shared" si="30"/>
        <v>0</v>
      </c>
      <c r="X252" s="213"/>
      <c r="Y252" s="213"/>
      <c r="Z252" s="213"/>
      <c r="AA252" s="213"/>
      <c r="AB252" s="213">
        <f t="shared" si="42"/>
        <v>0</v>
      </c>
      <c r="AC252" s="213"/>
      <c r="AD252" s="213"/>
      <c r="AE252" s="213"/>
      <c r="AF252" s="213"/>
      <c r="AG252" s="213">
        <f t="shared" si="31"/>
        <v>0</v>
      </c>
      <c r="AH252" s="213"/>
      <c r="AI252" s="213"/>
      <c r="AJ252" s="213"/>
      <c r="AK252" s="213"/>
      <c r="AL252" s="213">
        <f t="shared" si="43"/>
        <v>0</v>
      </c>
      <c r="AM252" s="213"/>
      <c r="AN252" s="213"/>
      <c r="AO252" s="213"/>
      <c r="AP252" s="213"/>
      <c r="AQ252" s="213"/>
      <c r="AR252" s="213"/>
      <c r="AS252" s="213"/>
      <c r="AT252" s="213"/>
      <c r="AU252" s="213"/>
      <c r="AV252" s="213"/>
      <c r="AW252" s="213"/>
      <c r="AX252" s="213"/>
      <c r="AY252" s="213"/>
      <c r="AZ252" s="213"/>
      <c r="BA252" s="213"/>
      <c r="BB252" s="213"/>
      <c r="BC252" s="101"/>
      <c r="BE252" s="165">
        <f t="shared" si="32"/>
        <v>0</v>
      </c>
      <c r="BF252" s="161">
        <f t="shared" si="33"/>
        <v>0</v>
      </c>
      <c r="BG252" s="160">
        <f t="shared" si="34"/>
        <v>0</v>
      </c>
      <c r="BH252" s="160">
        <f t="shared" si="46"/>
        <v>0</v>
      </c>
      <c r="BI252" s="159"/>
      <c r="BJ252" s="160">
        <f t="shared" si="35"/>
        <v>0</v>
      </c>
      <c r="BK252" s="161">
        <f t="shared" si="36"/>
        <v>0</v>
      </c>
      <c r="BL252" s="160">
        <f t="shared" si="37"/>
        <v>0</v>
      </c>
      <c r="BM252" s="160">
        <f t="shared" si="44"/>
        <v>0</v>
      </c>
      <c r="BN252" s="159"/>
      <c r="BO252" s="160">
        <f t="shared" si="38"/>
        <v>0</v>
      </c>
      <c r="BP252" s="161">
        <f t="shared" si="39"/>
        <v>0</v>
      </c>
      <c r="BQ252" s="160">
        <f t="shared" si="40"/>
        <v>0</v>
      </c>
      <c r="BR252" s="160">
        <f t="shared" si="45"/>
        <v>0</v>
      </c>
      <c r="BS252" s="159"/>
      <c r="BT252" s="185"/>
      <c r="BU252" s="185"/>
      <c r="BV252" s="185"/>
      <c r="BW252" s="185"/>
      <c r="BX252" s="185"/>
      <c r="BY252" s="185"/>
      <c r="BZ252" s="185"/>
      <c r="CA252" s="185"/>
      <c r="CB252" s="185"/>
      <c r="CC252" s="185"/>
      <c r="CD252" s="185"/>
      <c r="CE252" s="185"/>
      <c r="CF252" s="185"/>
      <c r="CG252" s="185"/>
      <c r="CH252" s="185"/>
      <c r="CI252" s="185"/>
      <c r="CJ252" s="185"/>
      <c r="CK252" s="185"/>
      <c r="CL252" s="185"/>
      <c r="CM252" s="185"/>
      <c r="CN252" s="185"/>
      <c r="CO252" s="185"/>
      <c r="CP252" s="185"/>
      <c r="CQ252" s="185"/>
      <c r="CR252" s="185"/>
      <c r="CS252" s="185"/>
      <c r="CT252" s="185"/>
      <c r="CU252" s="185"/>
      <c r="CV252" s="185"/>
      <c r="CW252" s="185"/>
      <c r="CX252" s="185"/>
      <c r="CY252" s="185"/>
      <c r="CZ252" s="185"/>
      <c r="DA252" s="185"/>
      <c r="DB252" s="185"/>
      <c r="DC252" s="185"/>
    </row>
    <row r="253" spans="2:107" s="102" customFormat="1" ht="12" customHeight="1">
      <c r="B253" s="100"/>
      <c r="C253" s="248"/>
      <c r="D253" s="249"/>
      <c r="E253" s="249"/>
      <c r="F253" s="249"/>
      <c r="G253" s="249"/>
      <c r="H253" s="249"/>
      <c r="I253" s="249"/>
      <c r="J253" s="250"/>
      <c r="K253" s="251">
        <f t="shared" si="29"/>
        <v>0</v>
      </c>
      <c r="L253" s="251"/>
      <c r="M253" s="251"/>
      <c r="N253" s="251"/>
      <c r="O253" s="251"/>
      <c r="P253" s="251"/>
      <c r="Q253" s="251">
        <f t="shared" si="41"/>
        <v>0</v>
      </c>
      <c r="R253" s="251"/>
      <c r="S253" s="251"/>
      <c r="T253" s="251"/>
      <c r="U253" s="251"/>
      <c r="V253" s="251"/>
      <c r="W253" s="213">
        <f t="shared" si="30"/>
        <v>0</v>
      </c>
      <c r="X253" s="213"/>
      <c r="Y253" s="213"/>
      <c r="Z253" s="213"/>
      <c r="AA253" s="213"/>
      <c r="AB253" s="213">
        <f t="shared" si="42"/>
        <v>0</v>
      </c>
      <c r="AC253" s="213"/>
      <c r="AD253" s="213"/>
      <c r="AE253" s="213"/>
      <c r="AF253" s="213"/>
      <c r="AG253" s="213">
        <f t="shared" si="31"/>
        <v>0</v>
      </c>
      <c r="AH253" s="213"/>
      <c r="AI253" s="213"/>
      <c r="AJ253" s="213"/>
      <c r="AK253" s="213"/>
      <c r="AL253" s="213">
        <f t="shared" si="43"/>
        <v>0</v>
      </c>
      <c r="AM253" s="213"/>
      <c r="AN253" s="213"/>
      <c r="AO253" s="213"/>
      <c r="AP253" s="213"/>
      <c r="AQ253" s="213"/>
      <c r="AR253" s="213"/>
      <c r="AS253" s="213"/>
      <c r="AT253" s="213"/>
      <c r="AU253" s="213"/>
      <c r="AV253" s="213"/>
      <c r="AW253" s="213"/>
      <c r="AX253" s="213"/>
      <c r="AY253" s="213"/>
      <c r="AZ253" s="213"/>
      <c r="BA253" s="213"/>
      <c r="BB253" s="213"/>
      <c r="BC253" s="101"/>
      <c r="BE253" s="165">
        <f t="shared" si="32"/>
        <v>0</v>
      </c>
      <c r="BF253" s="161">
        <f t="shared" si="33"/>
        <v>0</v>
      </c>
      <c r="BG253" s="160">
        <f t="shared" si="34"/>
        <v>0</v>
      </c>
      <c r="BH253" s="160">
        <f t="shared" si="46"/>
        <v>0</v>
      </c>
      <c r="BI253" s="159"/>
      <c r="BJ253" s="160">
        <f t="shared" si="35"/>
        <v>0</v>
      </c>
      <c r="BK253" s="161">
        <f t="shared" si="36"/>
        <v>0</v>
      </c>
      <c r="BL253" s="160">
        <f t="shared" si="37"/>
        <v>0</v>
      </c>
      <c r="BM253" s="160">
        <f t="shared" si="44"/>
        <v>0</v>
      </c>
      <c r="BN253" s="159"/>
      <c r="BO253" s="160">
        <f t="shared" si="38"/>
        <v>0</v>
      </c>
      <c r="BP253" s="161">
        <f t="shared" si="39"/>
        <v>0</v>
      </c>
      <c r="BQ253" s="160">
        <f t="shared" si="40"/>
        <v>0</v>
      </c>
      <c r="BR253" s="160">
        <f t="shared" si="45"/>
        <v>0</v>
      </c>
      <c r="BS253" s="159"/>
      <c r="BT253" s="185"/>
      <c r="BU253" s="185"/>
      <c r="BV253" s="185"/>
      <c r="BW253" s="185"/>
      <c r="BX253" s="185"/>
      <c r="BY253" s="185"/>
      <c r="BZ253" s="185"/>
      <c r="CA253" s="185"/>
      <c r="CB253" s="185"/>
      <c r="CC253" s="185"/>
      <c r="CD253" s="185"/>
      <c r="CE253" s="185"/>
      <c r="CF253" s="185"/>
      <c r="CG253" s="185"/>
      <c r="CH253" s="185"/>
      <c r="CI253" s="185"/>
      <c r="CJ253" s="185"/>
      <c r="CK253" s="185"/>
      <c r="CL253" s="185"/>
      <c r="CM253" s="185"/>
      <c r="CN253" s="185"/>
      <c r="CO253" s="185"/>
      <c r="CP253" s="185"/>
      <c r="CQ253" s="185"/>
      <c r="CR253" s="185"/>
      <c r="CS253" s="185"/>
      <c r="CT253" s="185"/>
      <c r="CU253" s="185"/>
      <c r="CV253" s="185"/>
      <c r="CW253" s="185"/>
      <c r="CX253" s="185"/>
      <c r="CY253" s="185"/>
      <c r="CZ253" s="185"/>
      <c r="DA253" s="185"/>
      <c r="DB253" s="185"/>
      <c r="DC253" s="185"/>
    </row>
    <row r="254" spans="2:107" s="102" customFormat="1" ht="12" customHeight="1">
      <c r="B254" s="100"/>
      <c r="C254" s="248"/>
      <c r="D254" s="249"/>
      <c r="E254" s="249"/>
      <c r="F254" s="249"/>
      <c r="G254" s="249"/>
      <c r="H254" s="249"/>
      <c r="I254" s="249"/>
      <c r="J254" s="250"/>
      <c r="K254" s="251">
        <f t="shared" si="29"/>
        <v>0</v>
      </c>
      <c r="L254" s="251"/>
      <c r="M254" s="251"/>
      <c r="N254" s="251"/>
      <c r="O254" s="251"/>
      <c r="P254" s="251"/>
      <c r="Q254" s="251">
        <f t="shared" si="41"/>
        <v>0</v>
      </c>
      <c r="R254" s="251"/>
      <c r="S254" s="251"/>
      <c r="T254" s="251"/>
      <c r="U254" s="251"/>
      <c r="V254" s="251"/>
      <c r="W254" s="213">
        <f t="shared" si="30"/>
        <v>0</v>
      </c>
      <c r="X254" s="213"/>
      <c r="Y254" s="213"/>
      <c r="Z254" s="213"/>
      <c r="AA254" s="213"/>
      <c r="AB254" s="213">
        <f t="shared" si="42"/>
        <v>0</v>
      </c>
      <c r="AC254" s="213"/>
      <c r="AD254" s="213"/>
      <c r="AE254" s="213"/>
      <c r="AF254" s="213"/>
      <c r="AG254" s="213">
        <f t="shared" si="31"/>
        <v>0</v>
      </c>
      <c r="AH254" s="213"/>
      <c r="AI254" s="213"/>
      <c r="AJ254" s="213"/>
      <c r="AK254" s="213"/>
      <c r="AL254" s="213">
        <f t="shared" si="43"/>
        <v>0</v>
      </c>
      <c r="AM254" s="213"/>
      <c r="AN254" s="213"/>
      <c r="AO254" s="213"/>
      <c r="AP254" s="213"/>
      <c r="AQ254" s="213"/>
      <c r="AR254" s="213"/>
      <c r="AS254" s="213"/>
      <c r="AT254" s="213"/>
      <c r="AU254" s="213"/>
      <c r="AV254" s="213"/>
      <c r="AW254" s="213"/>
      <c r="AX254" s="213"/>
      <c r="AY254" s="213"/>
      <c r="AZ254" s="213"/>
      <c r="BA254" s="213"/>
      <c r="BB254" s="213"/>
      <c r="BC254" s="101"/>
      <c r="BE254" s="165">
        <f t="shared" si="32"/>
        <v>0</v>
      </c>
      <c r="BF254" s="161">
        <f t="shared" si="33"/>
        <v>0</v>
      </c>
      <c r="BG254" s="160">
        <f t="shared" si="34"/>
        <v>0</v>
      </c>
      <c r="BH254" s="160">
        <f t="shared" si="46"/>
        <v>0</v>
      </c>
      <c r="BI254" s="159"/>
      <c r="BJ254" s="160">
        <f t="shared" si="35"/>
        <v>0</v>
      </c>
      <c r="BK254" s="161">
        <f t="shared" si="36"/>
        <v>0</v>
      </c>
      <c r="BL254" s="160">
        <f t="shared" si="37"/>
        <v>0</v>
      </c>
      <c r="BM254" s="160">
        <f t="shared" si="44"/>
        <v>0</v>
      </c>
      <c r="BN254" s="159"/>
      <c r="BO254" s="160">
        <f t="shared" si="38"/>
        <v>0</v>
      </c>
      <c r="BP254" s="161">
        <f t="shared" si="39"/>
        <v>0</v>
      </c>
      <c r="BQ254" s="160">
        <f t="shared" si="40"/>
        <v>0</v>
      </c>
      <c r="BR254" s="160">
        <f t="shared" si="45"/>
        <v>0</v>
      </c>
      <c r="BS254" s="159"/>
      <c r="BT254" s="185"/>
      <c r="BU254" s="185"/>
      <c r="BV254" s="185"/>
      <c r="BW254" s="185"/>
      <c r="BX254" s="185"/>
      <c r="BY254" s="185"/>
      <c r="BZ254" s="185"/>
      <c r="CA254" s="185"/>
      <c r="CB254" s="185"/>
      <c r="CC254" s="185"/>
      <c r="CD254" s="185"/>
      <c r="CE254" s="185"/>
      <c r="CF254" s="185"/>
      <c r="CG254" s="185"/>
      <c r="CH254" s="185"/>
      <c r="CI254" s="185"/>
      <c r="CJ254" s="185"/>
      <c r="CK254" s="185"/>
      <c r="CL254" s="185"/>
      <c r="CM254" s="185"/>
      <c r="CN254" s="185"/>
      <c r="CO254" s="185"/>
      <c r="CP254" s="185"/>
      <c r="CQ254" s="185"/>
      <c r="CR254" s="185"/>
      <c r="CS254" s="185"/>
      <c r="CT254" s="185"/>
      <c r="CU254" s="185"/>
      <c r="CV254" s="185"/>
      <c r="CW254" s="185"/>
      <c r="CX254" s="185"/>
      <c r="CY254" s="185"/>
      <c r="CZ254" s="185"/>
      <c r="DA254" s="185"/>
      <c r="DB254" s="185"/>
      <c r="DC254" s="185"/>
    </row>
    <row r="255" spans="2:107" s="102" customFormat="1" ht="12" customHeight="1">
      <c r="B255" s="100"/>
      <c r="C255" s="248"/>
      <c r="D255" s="249"/>
      <c r="E255" s="249"/>
      <c r="F255" s="249"/>
      <c r="G255" s="249"/>
      <c r="H255" s="249"/>
      <c r="I255" s="249"/>
      <c r="J255" s="250"/>
      <c r="K255" s="251">
        <f t="shared" si="29"/>
        <v>0</v>
      </c>
      <c r="L255" s="251"/>
      <c r="M255" s="251"/>
      <c r="N255" s="251"/>
      <c r="O255" s="251"/>
      <c r="P255" s="251"/>
      <c r="Q255" s="251">
        <f t="shared" si="41"/>
        <v>0</v>
      </c>
      <c r="R255" s="251"/>
      <c r="S255" s="251"/>
      <c r="T255" s="251"/>
      <c r="U255" s="251"/>
      <c r="V255" s="251"/>
      <c r="W255" s="213">
        <f t="shared" si="30"/>
        <v>0</v>
      </c>
      <c r="X255" s="213"/>
      <c r="Y255" s="213"/>
      <c r="Z255" s="213"/>
      <c r="AA255" s="213"/>
      <c r="AB255" s="213">
        <f t="shared" si="42"/>
        <v>0</v>
      </c>
      <c r="AC255" s="213"/>
      <c r="AD255" s="213"/>
      <c r="AE255" s="213"/>
      <c r="AF255" s="213"/>
      <c r="AG255" s="213">
        <f t="shared" si="31"/>
        <v>0</v>
      </c>
      <c r="AH255" s="213"/>
      <c r="AI255" s="213"/>
      <c r="AJ255" s="213"/>
      <c r="AK255" s="213"/>
      <c r="AL255" s="213">
        <f t="shared" si="43"/>
        <v>0</v>
      </c>
      <c r="AM255" s="213"/>
      <c r="AN255" s="213"/>
      <c r="AO255" s="213"/>
      <c r="AP255" s="213"/>
      <c r="AQ255" s="213"/>
      <c r="AR255" s="213"/>
      <c r="AS255" s="213"/>
      <c r="AT255" s="213"/>
      <c r="AU255" s="213"/>
      <c r="AV255" s="213"/>
      <c r="AW255" s="213"/>
      <c r="AX255" s="213"/>
      <c r="AY255" s="213"/>
      <c r="AZ255" s="213"/>
      <c r="BA255" s="213"/>
      <c r="BB255" s="213"/>
      <c r="BC255" s="101"/>
      <c r="BE255" s="165">
        <f t="shared" si="32"/>
        <v>0</v>
      </c>
      <c r="BF255" s="161">
        <f t="shared" si="33"/>
        <v>0</v>
      </c>
      <c r="BG255" s="160">
        <f t="shared" si="34"/>
        <v>0</v>
      </c>
      <c r="BH255" s="160">
        <f t="shared" si="46"/>
        <v>0</v>
      </c>
      <c r="BI255" s="159"/>
      <c r="BJ255" s="160">
        <f t="shared" si="35"/>
        <v>0</v>
      </c>
      <c r="BK255" s="161">
        <f t="shared" si="36"/>
        <v>0</v>
      </c>
      <c r="BL255" s="160">
        <f t="shared" si="37"/>
        <v>0</v>
      </c>
      <c r="BM255" s="160">
        <f t="shared" si="44"/>
        <v>0</v>
      </c>
      <c r="BN255" s="159"/>
      <c r="BO255" s="160">
        <f t="shared" si="38"/>
        <v>0</v>
      </c>
      <c r="BP255" s="161">
        <f t="shared" si="39"/>
        <v>0</v>
      </c>
      <c r="BQ255" s="160">
        <f t="shared" si="40"/>
        <v>0</v>
      </c>
      <c r="BR255" s="160">
        <f t="shared" si="45"/>
        <v>0</v>
      </c>
      <c r="BS255" s="159"/>
      <c r="BT255" s="185"/>
      <c r="BU255" s="185"/>
      <c r="BV255" s="185"/>
      <c r="BW255" s="185"/>
      <c r="BX255" s="185"/>
      <c r="BY255" s="185"/>
      <c r="BZ255" s="185"/>
      <c r="CA255" s="185"/>
      <c r="CB255" s="185"/>
      <c r="CC255" s="185"/>
      <c r="CD255" s="185"/>
      <c r="CE255" s="185"/>
      <c r="CF255" s="185"/>
      <c r="CG255" s="185"/>
      <c r="CH255" s="185"/>
      <c r="CI255" s="185"/>
      <c r="CJ255" s="185"/>
      <c r="CK255" s="185"/>
      <c r="CL255" s="185"/>
      <c r="CM255" s="185"/>
      <c r="CN255" s="185"/>
      <c r="CO255" s="185"/>
      <c r="CP255" s="185"/>
      <c r="CQ255" s="185"/>
      <c r="CR255" s="185"/>
      <c r="CS255" s="185"/>
      <c r="CT255" s="185"/>
      <c r="CU255" s="185"/>
      <c r="CV255" s="185"/>
      <c r="CW255" s="185"/>
      <c r="CX255" s="185"/>
      <c r="CY255" s="185"/>
      <c r="CZ255" s="185"/>
      <c r="DA255" s="185"/>
      <c r="DB255" s="185"/>
      <c r="DC255" s="185"/>
    </row>
    <row r="256" spans="2:107" s="102" customFormat="1" ht="12" customHeight="1">
      <c r="B256" s="100"/>
      <c r="C256" s="248"/>
      <c r="D256" s="249"/>
      <c r="E256" s="249"/>
      <c r="F256" s="249"/>
      <c r="G256" s="249"/>
      <c r="H256" s="249"/>
      <c r="I256" s="249"/>
      <c r="J256" s="250"/>
      <c r="K256" s="251">
        <f t="shared" si="29"/>
        <v>0</v>
      </c>
      <c r="L256" s="251"/>
      <c r="M256" s="251"/>
      <c r="N256" s="251"/>
      <c r="O256" s="251"/>
      <c r="P256" s="251"/>
      <c r="Q256" s="251">
        <f t="shared" si="41"/>
        <v>0</v>
      </c>
      <c r="R256" s="251"/>
      <c r="S256" s="251"/>
      <c r="T256" s="251"/>
      <c r="U256" s="251"/>
      <c r="V256" s="251"/>
      <c r="W256" s="213">
        <f t="shared" si="30"/>
        <v>0</v>
      </c>
      <c r="X256" s="213"/>
      <c r="Y256" s="213"/>
      <c r="Z256" s="213"/>
      <c r="AA256" s="213"/>
      <c r="AB256" s="213">
        <f t="shared" si="42"/>
        <v>0</v>
      </c>
      <c r="AC256" s="213"/>
      <c r="AD256" s="213"/>
      <c r="AE256" s="213"/>
      <c r="AF256" s="213"/>
      <c r="AG256" s="213">
        <f t="shared" si="31"/>
        <v>0</v>
      </c>
      <c r="AH256" s="213"/>
      <c r="AI256" s="213"/>
      <c r="AJ256" s="213"/>
      <c r="AK256" s="213"/>
      <c r="AL256" s="213">
        <f t="shared" si="43"/>
        <v>0</v>
      </c>
      <c r="AM256" s="213"/>
      <c r="AN256" s="213"/>
      <c r="AO256" s="213"/>
      <c r="AP256" s="213"/>
      <c r="AQ256" s="213"/>
      <c r="AR256" s="213"/>
      <c r="AS256" s="213"/>
      <c r="AT256" s="213"/>
      <c r="AU256" s="213"/>
      <c r="AV256" s="213"/>
      <c r="AW256" s="213"/>
      <c r="AX256" s="213"/>
      <c r="AY256" s="213"/>
      <c r="AZ256" s="213"/>
      <c r="BA256" s="213"/>
      <c r="BB256" s="213"/>
      <c r="BC256" s="101"/>
      <c r="BE256" s="165">
        <f t="shared" si="32"/>
        <v>0</v>
      </c>
      <c r="BF256" s="161">
        <f t="shared" si="33"/>
        <v>0</v>
      </c>
      <c r="BG256" s="160">
        <f t="shared" si="34"/>
        <v>0</v>
      </c>
      <c r="BH256" s="160">
        <f t="shared" si="46"/>
        <v>0</v>
      </c>
      <c r="BI256" s="159"/>
      <c r="BJ256" s="160">
        <f t="shared" si="35"/>
        <v>0</v>
      </c>
      <c r="BK256" s="161">
        <f t="shared" si="36"/>
        <v>0</v>
      </c>
      <c r="BL256" s="160">
        <f t="shared" si="37"/>
        <v>0</v>
      </c>
      <c r="BM256" s="160">
        <f t="shared" si="44"/>
        <v>0</v>
      </c>
      <c r="BN256" s="159"/>
      <c r="BO256" s="160">
        <f t="shared" si="38"/>
        <v>0</v>
      </c>
      <c r="BP256" s="161">
        <f t="shared" si="39"/>
        <v>0</v>
      </c>
      <c r="BQ256" s="160">
        <f t="shared" si="40"/>
        <v>0</v>
      </c>
      <c r="BR256" s="160">
        <f t="shared" si="45"/>
        <v>0</v>
      </c>
      <c r="BS256" s="159"/>
      <c r="BT256" s="185"/>
      <c r="BU256" s="185"/>
      <c r="BV256" s="185"/>
      <c r="BW256" s="185"/>
      <c r="BX256" s="185"/>
      <c r="BY256" s="185"/>
      <c r="BZ256" s="185"/>
      <c r="CA256" s="185"/>
      <c r="CB256" s="185"/>
      <c r="CC256" s="185"/>
      <c r="CD256" s="185"/>
      <c r="CE256" s="185"/>
      <c r="CF256" s="185"/>
      <c r="CG256" s="185"/>
      <c r="CH256" s="185"/>
      <c r="CI256" s="185"/>
      <c r="CJ256" s="185"/>
      <c r="CK256" s="185"/>
      <c r="CL256" s="185"/>
      <c r="CM256" s="185"/>
      <c r="CN256" s="185"/>
      <c r="CO256" s="185"/>
      <c r="CP256" s="185"/>
      <c r="CQ256" s="185"/>
      <c r="CR256" s="185"/>
      <c r="CS256" s="185"/>
      <c r="CT256" s="185"/>
      <c r="CU256" s="185"/>
      <c r="CV256" s="185"/>
      <c r="CW256" s="185"/>
      <c r="CX256" s="185"/>
      <c r="CY256" s="185"/>
      <c r="CZ256" s="185"/>
      <c r="DA256" s="185"/>
      <c r="DB256" s="185"/>
      <c r="DC256" s="185"/>
    </row>
    <row r="257" spans="2:107" s="102" customFormat="1" ht="12" customHeight="1">
      <c r="B257" s="100"/>
      <c r="C257" s="248"/>
      <c r="D257" s="249"/>
      <c r="E257" s="249"/>
      <c r="F257" s="249"/>
      <c r="G257" s="249"/>
      <c r="H257" s="249"/>
      <c r="I257" s="249"/>
      <c r="J257" s="250"/>
      <c r="K257" s="251">
        <f t="shared" si="29"/>
        <v>0</v>
      </c>
      <c r="L257" s="251"/>
      <c r="M257" s="251"/>
      <c r="N257" s="251"/>
      <c r="O257" s="251"/>
      <c r="P257" s="251"/>
      <c r="Q257" s="251">
        <f t="shared" si="41"/>
        <v>0</v>
      </c>
      <c r="R257" s="251"/>
      <c r="S257" s="251"/>
      <c r="T257" s="251"/>
      <c r="U257" s="251"/>
      <c r="V257" s="251"/>
      <c r="W257" s="213">
        <f t="shared" si="30"/>
        <v>0</v>
      </c>
      <c r="X257" s="213"/>
      <c r="Y257" s="213"/>
      <c r="Z257" s="213"/>
      <c r="AA257" s="213"/>
      <c r="AB257" s="213">
        <f t="shared" si="42"/>
        <v>0</v>
      </c>
      <c r="AC257" s="213"/>
      <c r="AD257" s="213"/>
      <c r="AE257" s="213"/>
      <c r="AF257" s="213"/>
      <c r="AG257" s="213">
        <f t="shared" si="31"/>
        <v>0</v>
      </c>
      <c r="AH257" s="213"/>
      <c r="AI257" s="213"/>
      <c r="AJ257" s="213"/>
      <c r="AK257" s="213"/>
      <c r="AL257" s="213">
        <f t="shared" si="43"/>
        <v>0</v>
      </c>
      <c r="AM257" s="213"/>
      <c r="AN257" s="213"/>
      <c r="AO257" s="213"/>
      <c r="AP257" s="213"/>
      <c r="AQ257" s="213"/>
      <c r="AR257" s="213"/>
      <c r="AS257" s="213"/>
      <c r="AT257" s="213"/>
      <c r="AU257" s="213"/>
      <c r="AV257" s="213"/>
      <c r="AW257" s="213"/>
      <c r="AX257" s="213"/>
      <c r="AY257" s="213"/>
      <c r="AZ257" s="213"/>
      <c r="BA257" s="213"/>
      <c r="BB257" s="213"/>
      <c r="BC257" s="101"/>
      <c r="BE257" s="165">
        <f t="shared" si="32"/>
        <v>0</v>
      </c>
      <c r="BF257" s="161">
        <f t="shared" si="33"/>
        <v>0</v>
      </c>
      <c r="BG257" s="160">
        <f t="shared" si="34"/>
        <v>0</v>
      </c>
      <c r="BH257" s="160">
        <f t="shared" si="46"/>
        <v>0</v>
      </c>
      <c r="BI257" s="159"/>
      <c r="BJ257" s="160">
        <f t="shared" si="35"/>
        <v>0</v>
      </c>
      <c r="BK257" s="161">
        <f t="shared" si="36"/>
        <v>0</v>
      </c>
      <c r="BL257" s="160">
        <f t="shared" si="37"/>
        <v>0</v>
      </c>
      <c r="BM257" s="160">
        <f t="shared" si="44"/>
        <v>0</v>
      </c>
      <c r="BN257" s="159"/>
      <c r="BO257" s="160">
        <f t="shared" si="38"/>
        <v>0</v>
      </c>
      <c r="BP257" s="161">
        <f t="shared" si="39"/>
        <v>0</v>
      </c>
      <c r="BQ257" s="160">
        <f t="shared" si="40"/>
        <v>0</v>
      </c>
      <c r="BR257" s="160">
        <f t="shared" si="45"/>
        <v>0</v>
      </c>
      <c r="BS257" s="159"/>
      <c r="BT257" s="185"/>
      <c r="BU257" s="185"/>
      <c r="BV257" s="185"/>
      <c r="BW257" s="185"/>
      <c r="BX257" s="185"/>
      <c r="BY257" s="185"/>
      <c r="BZ257" s="185"/>
      <c r="CA257" s="185"/>
      <c r="CB257" s="185"/>
      <c r="CC257" s="185"/>
      <c r="CD257" s="185"/>
      <c r="CE257" s="185"/>
      <c r="CF257" s="185"/>
      <c r="CG257" s="185"/>
      <c r="CH257" s="185"/>
      <c r="CI257" s="185"/>
      <c r="CJ257" s="185"/>
      <c r="CK257" s="185"/>
      <c r="CL257" s="185"/>
      <c r="CM257" s="185"/>
      <c r="CN257" s="185"/>
      <c r="CO257" s="185"/>
      <c r="CP257" s="185"/>
      <c r="CQ257" s="185"/>
      <c r="CR257" s="185"/>
      <c r="CS257" s="185"/>
      <c r="CT257" s="185"/>
      <c r="CU257" s="185"/>
      <c r="CV257" s="185"/>
      <c r="CW257" s="185"/>
      <c r="CX257" s="185"/>
      <c r="CY257" s="185"/>
      <c r="CZ257" s="185"/>
      <c r="DA257" s="185"/>
      <c r="DB257" s="185"/>
      <c r="DC257" s="185"/>
    </row>
    <row r="258" spans="2:107" s="102" customFormat="1" ht="12" customHeight="1">
      <c r="B258" s="100"/>
      <c r="C258" s="248"/>
      <c r="D258" s="249"/>
      <c r="E258" s="249"/>
      <c r="F258" s="249"/>
      <c r="G258" s="249"/>
      <c r="H258" s="249"/>
      <c r="I258" s="249"/>
      <c r="J258" s="250"/>
      <c r="K258" s="251">
        <f t="shared" si="29"/>
        <v>0</v>
      </c>
      <c r="L258" s="251"/>
      <c r="M258" s="251"/>
      <c r="N258" s="251"/>
      <c r="O258" s="251"/>
      <c r="P258" s="251"/>
      <c r="Q258" s="251">
        <f t="shared" si="41"/>
        <v>0</v>
      </c>
      <c r="R258" s="251"/>
      <c r="S258" s="251"/>
      <c r="T258" s="251"/>
      <c r="U258" s="251"/>
      <c r="V258" s="251"/>
      <c r="W258" s="213">
        <f t="shared" si="30"/>
        <v>0</v>
      </c>
      <c r="X258" s="213"/>
      <c r="Y258" s="213"/>
      <c r="Z258" s="213"/>
      <c r="AA258" s="213"/>
      <c r="AB258" s="213">
        <f t="shared" si="42"/>
        <v>0</v>
      </c>
      <c r="AC258" s="213"/>
      <c r="AD258" s="213"/>
      <c r="AE258" s="213"/>
      <c r="AF258" s="213"/>
      <c r="AG258" s="213">
        <f t="shared" si="31"/>
        <v>0</v>
      </c>
      <c r="AH258" s="213"/>
      <c r="AI258" s="213"/>
      <c r="AJ258" s="213"/>
      <c r="AK258" s="213"/>
      <c r="AL258" s="213">
        <f t="shared" si="43"/>
        <v>0</v>
      </c>
      <c r="AM258" s="213"/>
      <c r="AN258" s="213"/>
      <c r="AO258" s="213"/>
      <c r="AP258" s="213"/>
      <c r="AQ258" s="213"/>
      <c r="AR258" s="213"/>
      <c r="AS258" s="213"/>
      <c r="AT258" s="213"/>
      <c r="AU258" s="213"/>
      <c r="AV258" s="213"/>
      <c r="AW258" s="213"/>
      <c r="AX258" s="213"/>
      <c r="AY258" s="213"/>
      <c r="AZ258" s="213"/>
      <c r="BA258" s="213"/>
      <c r="BB258" s="213"/>
      <c r="BC258" s="101"/>
      <c r="BE258" s="165">
        <f t="shared" si="32"/>
        <v>0</v>
      </c>
      <c r="BF258" s="161">
        <f t="shared" si="33"/>
        <v>0</v>
      </c>
      <c r="BG258" s="160">
        <f t="shared" si="34"/>
        <v>0</v>
      </c>
      <c r="BH258" s="160">
        <f t="shared" si="46"/>
        <v>0</v>
      </c>
      <c r="BI258" s="159"/>
      <c r="BJ258" s="160">
        <f t="shared" si="35"/>
        <v>0</v>
      </c>
      <c r="BK258" s="161">
        <f t="shared" si="36"/>
        <v>0</v>
      </c>
      <c r="BL258" s="160">
        <f t="shared" si="37"/>
        <v>0</v>
      </c>
      <c r="BM258" s="160">
        <f t="shared" si="44"/>
        <v>0</v>
      </c>
      <c r="BN258" s="159"/>
      <c r="BO258" s="160">
        <f t="shared" si="38"/>
        <v>0</v>
      </c>
      <c r="BP258" s="161">
        <f t="shared" si="39"/>
        <v>0</v>
      </c>
      <c r="BQ258" s="160">
        <f t="shared" si="40"/>
        <v>0</v>
      </c>
      <c r="BR258" s="160">
        <f t="shared" si="45"/>
        <v>0</v>
      </c>
      <c r="BS258" s="159"/>
      <c r="BT258" s="185"/>
      <c r="BU258" s="185"/>
      <c r="BV258" s="185"/>
      <c r="BW258" s="185"/>
      <c r="BX258" s="185"/>
      <c r="BY258" s="185"/>
      <c r="BZ258" s="185"/>
      <c r="CA258" s="185"/>
      <c r="CB258" s="185"/>
      <c r="CC258" s="185"/>
      <c r="CD258" s="185"/>
      <c r="CE258" s="185"/>
      <c r="CF258" s="185"/>
      <c r="CG258" s="185"/>
      <c r="CH258" s="185"/>
      <c r="CI258" s="185"/>
      <c r="CJ258" s="185"/>
      <c r="CK258" s="185"/>
      <c r="CL258" s="185"/>
      <c r="CM258" s="185"/>
      <c r="CN258" s="185"/>
      <c r="CO258" s="185"/>
      <c r="CP258" s="185"/>
      <c r="CQ258" s="185"/>
      <c r="CR258" s="185"/>
      <c r="CS258" s="185"/>
      <c r="CT258" s="185"/>
      <c r="CU258" s="185"/>
      <c r="CV258" s="185"/>
      <c r="CW258" s="185"/>
      <c r="CX258" s="185"/>
      <c r="CY258" s="185"/>
      <c r="CZ258" s="185"/>
      <c r="DA258" s="185"/>
      <c r="DB258" s="185"/>
      <c r="DC258" s="185"/>
    </row>
    <row r="259" spans="2:107" s="102" customFormat="1" ht="12" customHeight="1">
      <c r="B259" s="100"/>
      <c r="C259" s="294"/>
      <c r="D259" s="295"/>
      <c r="E259" s="295"/>
      <c r="F259" s="295"/>
      <c r="G259" s="295"/>
      <c r="H259" s="295"/>
      <c r="I259" s="295"/>
      <c r="J259" s="296"/>
      <c r="K259" s="297">
        <f t="shared" si="29"/>
        <v>0</v>
      </c>
      <c r="L259" s="297"/>
      <c r="M259" s="297"/>
      <c r="N259" s="297"/>
      <c r="O259" s="297"/>
      <c r="P259" s="297"/>
      <c r="Q259" s="297">
        <f t="shared" si="41"/>
        <v>0</v>
      </c>
      <c r="R259" s="297"/>
      <c r="S259" s="297"/>
      <c r="T259" s="297"/>
      <c r="U259" s="297"/>
      <c r="V259" s="297"/>
      <c r="W259" s="222">
        <f t="shared" si="30"/>
        <v>0</v>
      </c>
      <c r="X259" s="222"/>
      <c r="Y259" s="222"/>
      <c r="Z259" s="222"/>
      <c r="AA259" s="222"/>
      <c r="AB259" s="222">
        <f t="shared" si="42"/>
        <v>0</v>
      </c>
      <c r="AC259" s="222"/>
      <c r="AD259" s="222"/>
      <c r="AE259" s="222"/>
      <c r="AF259" s="222"/>
      <c r="AG259" s="222">
        <f t="shared" si="31"/>
        <v>0</v>
      </c>
      <c r="AH259" s="222"/>
      <c r="AI259" s="222"/>
      <c r="AJ259" s="222"/>
      <c r="AK259" s="222"/>
      <c r="AL259" s="222">
        <f t="shared" si="43"/>
        <v>0</v>
      </c>
      <c r="AM259" s="222"/>
      <c r="AN259" s="222"/>
      <c r="AO259" s="222"/>
      <c r="AP259" s="222"/>
      <c r="AQ259" s="222"/>
      <c r="AR259" s="222"/>
      <c r="AS259" s="222"/>
      <c r="AT259" s="222"/>
      <c r="AU259" s="222"/>
      <c r="AV259" s="222"/>
      <c r="AW259" s="222"/>
      <c r="AX259" s="222"/>
      <c r="AY259" s="222"/>
      <c r="AZ259" s="222"/>
      <c r="BA259" s="222"/>
      <c r="BB259" s="222"/>
      <c r="BC259" s="101"/>
      <c r="BE259" s="165">
        <f t="shared" si="32"/>
        <v>0</v>
      </c>
      <c r="BF259" s="161">
        <f t="shared" si="33"/>
        <v>0</v>
      </c>
      <c r="BG259" s="160">
        <f t="shared" si="34"/>
        <v>0</v>
      </c>
      <c r="BH259" s="160">
        <f t="shared" si="46"/>
        <v>0</v>
      </c>
      <c r="BI259" s="159"/>
      <c r="BJ259" s="160">
        <f t="shared" si="35"/>
        <v>0</v>
      </c>
      <c r="BK259" s="161">
        <f t="shared" si="36"/>
        <v>0</v>
      </c>
      <c r="BL259" s="160">
        <f t="shared" si="37"/>
        <v>0</v>
      </c>
      <c r="BM259" s="160">
        <f t="shared" si="44"/>
        <v>0</v>
      </c>
      <c r="BN259" s="159"/>
      <c r="BO259" s="160">
        <f t="shared" si="38"/>
        <v>0</v>
      </c>
      <c r="BP259" s="161">
        <f t="shared" si="39"/>
        <v>0</v>
      </c>
      <c r="BQ259" s="160">
        <f t="shared" si="40"/>
        <v>0</v>
      </c>
      <c r="BR259" s="160">
        <f t="shared" si="45"/>
        <v>0</v>
      </c>
      <c r="BS259" s="159"/>
      <c r="BT259" s="186"/>
      <c r="BU259" s="186"/>
      <c r="BV259" s="186"/>
      <c r="BW259" s="186"/>
      <c r="BX259" s="186"/>
      <c r="BY259" s="186"/>
      <c r="BZ259" s="186"/>
      <c r="CA259" s="186"/>
      <c r="CB259" s="186"/>
      <c r="CC259" s="186"/>
      <c r="CD259" s="186"/>
      <c r="CE259" s="186"/>
      <c r="CF259" s="186"/>
      <c r="CG259" s="186"/>
      <c r="CH259" s="186"/>
      <c r="CI259" s="186"/>
      <c r="CJ259" s="186"/>
      <c r="CK259" s="186"/>
      <c r="CL259" s="186"/>
      <c r="CM259" s="186"/>
      <c r="CN259" s="186"/>
      <c r="CO259" s="186"/>
      <c r="CP259" s="186"/>
      <c r="CQ259" s="186"/>
      <c r="CR259" s="186"/>
      <c r="CS259" s="186"/>
      <c r="CT259" s="186"/>
      <c r="CU259" s="186"/>
      <c r="CV259" s="186"/>
      <c r="CW259" s="186"/>
      <c r="CX259" s="186"/>
      <c r="CY259" s="186"/>
      <c r="CZ259" s="186"/>
      <c r="DA259" s="186"/>
      <c r="DB259" s="186"/>
      <c r="DC259" s="186"/>
    </row>
    <row r="260" spans="2:71" ht="6.75" customHeight="1">
      <c r="B260" s="37"/>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38"/>
      <c r="BE260" s="162"/>
      <c r="BF260" s="162"/>
      <c r="BG260" s="162"/>
      <c r="BH260" s="163"/>
      <c r="BI260" s="164">
        <f>BH259</f>
        <v>0</v>
      </c>
      <c r="BJ260" s="162"/>
      <c r="BK260" s="162"/>
      <c r="BL260" s="162"/>
      <c r="BM260" s="162"/>
      <c r="BN260" s="164">
        <f>BM259</f>
        <v>0</v>
      </c>
      <c r="BO260" s="164"/>
      <c r="BP260" s="164"/>
      <c r="BQ260" s="164"/>
      <c r="BR260" s="164"/>
      <c r="BS260" s="164">
        <f>BR259</f>
        <v>0</v>
      </c>
    </row>
    <row r="261" spans="2:55" ht="13.5" customHeight="1">
      <c r="B261" s="37"/>
      <c r="C261" s="540" t="s">
        <v>382</v>
      </c>
      <c r="D261" s="540"/>
      <c r="E261" s="540"/>
      <c r="F261" s="540"/>
      <c r="G261" s="540"/>
      <c r="H261" s="540"/>
      <c r="I261" s="540"/>
      <c r="J261" s="540"/>
      <c r="K261" s="540"/>
      <c r="L261" s="540"/>
      <c r="M261" s="540"/>
      <c r="N261" s="540"/>
      <c r="O261" s="540"/>
      <c r="P261" s="540"/>
      <c r="Q261" s="540"/>
      <c r="R261" s="540"/>
      <c r="S261" s="540"/>
      <c r="T261" s="540"/>
      <c r="U261" s="540"/>
      <c r="V261" s="540"/>
      <c r="W261" s="540"/>
      <c r="X261" s="540"/>
      <c r="Y261" s="540"/>
      <c r="Z261" s="540"/>
      <c r="AA261" s="540"/>
      <c r="AB261" s="540"/>
      <c r="AC261" s="540"/>
      <c r="AD261" s="540"/>
      <c r="AE261" s="540"/>
      <c r="AF261" s="540"/>
      <c r="AG261" s="540"/>
      <c r="AH261" s="540"/>
      <c r="AI261" s="540"/>
      <c r="AJ261" s="540"/>
      <c r="AK261" s="540"/>
      <c r="AL261" s="540"/>
      <c r="AM261" s="540"/>
      <c r="AN261" s="540"/>
      <c r="AO261" s="540"/>
      <c r="AP261" s="540"/>
      <c r="AQ261" s="540"/>
      <c r="AR261" s="540"/>
      <c r="AS261" s="540"/>
      <c r="AT261" s="540"/>
      <c r="AU261" s="540"/>
      <c r="AV261" s="540"/>
      <c r="AW261" s="540"/>
      <c r="AX261" s="540"/>
      <c r="AY261" s="540"/>
      <c r="AZ261" s="540"/>
      <c r="BA261" s="540"/>
      <c r="BB261" s="540"/>
      <c r="BC261" s="38"/>
    </row>
    <row r="262" spans="2:55" ht="6.75" customHeight="1">
      <c r="B262" s="37"/>
      <c r="C262" s="136"/>
      <c r="D262" s="136"/>
      <c r="E262" s="136"/>
      <c r="F262" s="136"/>
      <c r="G262" s="136"/>
      <c r="H262" s="136"/>
      <c r="I262" s="136"/>
      <c r="J262" s="136"/>
      <c r="K262" s="59"/>
      <c r="L262" s="58"/>
      <c r="M262" s="58"/>
      <c r="N262" s="58"/>
      <c r="O262" s="58"/>
      <c r="P262" s="58"/>
      <c r="Q262" s="58"/>
      <c r="R262" s="58"/>
      <c r="S262" s="58"/>
      <c r="T262" s="57"/>
      <c r="U262" s="57"/>
      <c r="V262" s="57"/>
      <c r="W262" s="56"/>
      <c r="X262" s="56"/>
      <c r="Y262" s="56"/>
      <c r="Z262" s="56"/>
      <c r="AA262" s="56"/>
      <c r="AB262" s="56"/>
      <c r="AC262" s="56"/>
      <c r="AD262" s="56"/>
      <c r="AE262" s="56"/>
      <c r="AF262" s="57"/>
      <c r="AG262" s="57"/>
      <c r="AH262" s="57"/>
      <c r="AI262" s="57"/>
      <c r="AJ262" s="57"/>
      <c r="AK262" s="57"/>
      <c r="AL262" s="57"/>
      <c r="AM262" s="53"/>
      <c r="AN262" s="53"/>
      <c r="AO262" s="53"/>
      <c r="AP262" s="53"/>
      <c r="AQ262" s="53"/>
      <c r="AR262" s="53"/>
      <c r="AS262" s="53"/>
      <c r="AT262" s="53"/>
      <c r="AU262" s="53"/>
      <c r="AV262" s="53"/>
      <c r="AW262" s="53"/>
      <c r="AX262" s="53"/>
      <c r="AY262" s="53"/>
      <c r="AZ262" s="53"/>
      <c r="BA262" s="55"/>
      <c r="BB262" s="55"/>
      <c r="BC262" s="38"/>
    </row>
    <row r="263" spans="2:55" ht="12" customHeight="1">
      <c r="B263" s="37"/>
      <c r="C263" s="190" t="s">
        <v>424</v>
      </c>
      <c r="D263" s="59"/>
      <c r="E263" s="59"/>
      <c r="F263" s="59"/>
      <c r="G263" s="59"/>
      <c r="H263" s="59"/>
      <c r="I263" s="59"/>
      <c r="J263" s="59"/>
      <c r="K263" s="59"/>
      <c r="L263" s="58"/>
      <c r="M263" s="58"/>
      <c r="N263" s="58"/>
      <c r="O263" s="58"/>
      <c r="P263" s="58"/>
      <c r="Q263" s="58"/>
      <c r="R263" s="58"/>
      <c r="S263" s="58"/>
      <c r="T263" s="57"/>
      <c r="U263" s="57"/>
      <c r="V263" s="57"/>
      <c r="W263" s="56"/>
      <c r="X263" s="56"/>
      <c r="Y263" s="56"/>
      <c r="Z263" s="56"/>
      <c r="AA263" s="56"/>
      <c r="AB263" s="56"/>
      <c r="AC263" s="56"/>
      <c r="AD263" s="56"/>
      <c r="AE263" s="56"/>
      <c r="AF263" s="57"/>
      <c r="AG263" s="57"/>
      <c r="AH263" s="57"/>
      <c r="AI263" s="57"/>
      <c r="AJ263" s="57"/>
      <c r="AK263" s="57"/>
      <c r="AL263" s="57"/>
      <c r="AM263" s="53"/>
      <c r="AN263" s="53"/>
      <c r="AO263" s="53"/>
      <c r="AP263" s="53"/>
      <c r="AQ263" s="53"/>
      <c r="AR263" s="53"/>
      <c r="AS263" s="53"/>
      <c r="AT263" s="53"/>
      <c r="AU263" s="53"/>
      <c r="AV263" s="53"/>
      <c r="AW263" s="53"/>
      <c r="AX263" s="53"/>
      <c r="AY263" s="53"/>
      <c r="AZ263" s="53"/>
      <c r="BA263" s="55"/>
      <c r="BB263" s="55"/>
      <c r="BC263" s="38"/>
    </row>
    <row r="264" spans="2:55" ht="12" customHeight="1">
      <c r="B264" s="37"/>
      <c r="C264" s="242" t="s">
        <v>383</v>
      </c>
      <c r="D264" s="242"/>
      <c r="E264" s="242"/>
      <c r="F264" s="242"/>
      <c r="G264" s="242"/>
      <c r="H264" s="242"/>
      <c r="I264" s="242"/>
      <c r="J264" s="242"/>
      <c r="K264" s="242"/>
      <c r="L264" s="242"/>
      <c r="M264" s="242"/>
      <c r="N264" s="242"/>
      <c r="O264" s="242"/>
      <c r="P264" s="242"/>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38"/>
    </row>
    <row r="265" spans="2:55" ht="12" customHeight="1">
      <c r="B265" s="37"/>
      <c r="C265" s="242"/>
      <c r="D265" s="242"/>
      <c r="E265" s="242"/>
      <c r="F265" s="242"/>
      <c r="G265" s="242"/>
      <c r="H265" s="242"/>
      <c r="I265" s="242"/>
      <c r="J265" s="242"/>
      <c r="K265" s="242"/>
      <c r="L265" s="242"/>
      <c r="M265" s="242"/>
      <c r="N265" s="242"/>
      <c r="O265" s="242"/>
      <c r="P265" s="242"/>
      <c r="Q265" s="173"/>
      <c r="R265" s="173"/>
      <c r="S265" s="173"/>
      <c r="T265" s="173"/>
      <c r="U265" s="173"/>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38"/>
    </row>
    <row r="266" spans="2:55" ht="12" customHeight="1">
      <c r="B266" s="37"/>
      <c r="C266" s="242"/>
      <c r="D266" s="242"/>
      <c r="E266" s="242"/>
      <c r="F266" s="242"/>
      <c r="G266" s="242"/>
      <c r="H266" s="242"/>
      <c r="I266" s="242"/>
      <c r="J266" s="242"/>
      <c r="K266" s="242"/>
      <c r="L266" s="242"/>
      <c r="M266" s="242"/>
      <c r="N266" s="242"/>
      <c r="O266" s="242"/>
      <c r="P266" s="242"/>
      <c r="Q266" s="243"/>
      <c r="R266" s="243"/>
      <c r="S266" s="243"/>
      <c r="T266" s="243"/>
      <c r="U266" s="243"/>
      <c r="V266" s="243"/>
      <c r="W266" s="243"/>
      <c r="X266" s="243"/>
      <c r="Y266" s="243"/>
      <c r="Z266" s="243"/>
      <c r="AA266" s="243"/>
      <c r="AB266" s="56"/>
      <c r="AC266" s="541"/>
      <c r="AD266" s="541"/>
      <c r="AE266" s="541"/>
      <c r="AF266" s="541"/>
      <c r="AG266" s="541"/>
      <c r="AH266" s="541"/>
      <c r="AI266" s="541"/>
      <c r="AJ266" s="541"/>
      <c r="AK266" s="98"/>
      <c r="AL266" s="98"/>
      <c r="AM266" s="255"/>
      <c r="AN266" s="255"/>
      <c r="AO266" s="255"/>
      <c r="AP266" s="255"/>
      <c r="AQ266" s="255"/>
      <c r="AR266" s="255"/>
      <c r="AS266" s="255"/>
      <c r="AT266" s="255"/>
      <c r="AU266" s="255"/>
      <c r="AV266" s="255"/>
      <c r="AW266" s="56"/>
      <c r="AX266" s="56"/>
      <c r="AY266" s="56"/>
      <c r="AZ266" s="56"/>
      <c r="BA266" s="56"/>
      <c r="BB266" s="56"/>
      <c r="BC266" s="38"/>
    </row>
    <row r="267" spans="2:55" ht="12" customHeight="1">
      <c r="B267" s="37"/>
      <c r="C267" s="56"/>
      <c r="D267" s="56"/>
      <c r="E267" s="56"/>
      <c r="F267" s="56"/>
      <c r="G267" s="56"/>
      <c r="H267" s="56"/>
      <c r="I267" s="56"/>
      <c r="J267" s="56"/>
      <c r="K267" s="56"/>
      <c r="L267" s="56"/>
      <c r="M267" s="56"/>
      <c r="N267" s="56"/>
      <c r="O267" s="56"/>
      <c r="P267" s="56"/>
      <c r="Q267" s="244" t="s">
        <v>384</v>
      </c>
      <c r="R267" s="244"/>
      <c r="S267" s="244"/>
      <c r="T267" s="244"/>
      <c r="U267" s="244"/>
      <c r="V267" s="244"/>
      <c r="W267" s="244"/>
      <c r="X267" s="244"/>
      <c r="Y267" s="244"/>
      <c r="Z267" s="244"/>
      <c r="AA267" s="244"/>
      <c r="AB267" s="56"/>
      <c r="AC267" s="254" t="s">
        <v>331</v>
      </c>
      <c r="AD267" s="254"/>
      <c r="AE267" s="254"/>
      <c r="AF267" s="254"/>
      <c r="AG267" s="254"/>
      <c r="AH267" s="254"/>
      <c r="AI267" s="254"/>
      <c r="AJ267" s="254"/>
      <c r="AK267" s="57"/>
      <c r="AL267" s="57"/>
      <c r="AM267" s="254" t="s">
        <v>334</v>
      </c>
      <c r="AN267" s="254"/>
      <c r="AO267" s="254"/>
      <c r="AP267" s="254"/>
      <c r="AQ267" s="254"/>
      <c r="AR267" s="254"/>
      <c r="AS267" s="254"/>
      <c r="AT267" s="254"/>
      <c r="AU267" s="254"/>
      <c r="AV267" s="254"/>
      <c r="AW267" s="56"/>
      <c r="AX267" s="56"/>
      <c r="AY267" s="56"/>
      <c r="AZ267" s="56"/>
      <c r="BA267" s="56"/>
      <c r="BB267" s="56"/>
      <c r="BC267" s="38"/>
    </row>
    <row r="268" spans="2:55" ht="12" customHeight="1">
      <c r="B268" s="37"/>
      <c r="C268" s="57"/>
      <c r="D268" s="57"/>
      <c r="E268" s="57"/>
      <c r="F268" s="57"/>
      <c r="G268" s="57"/>
      <c r="H268" s="57"/>
      <c r="I268" s="57"/>
      <c r="J268" s="57"/>
      <c r="K268" s="57"/>
      <c r="L268" s="57"/>
      <c r="M268" s="57"/>
      <c r="N268" s="57"/>
      <c r="O268" s="57"/>
      <c r="P268" s="57"/>
      <c r="Q268" s="57"/>
      <c r="R268" s="57"/>
      <c r="S268" s="57"/>
      <c r="T268" s="57"/>
      <c r="U268" s="57"/>
      <c r="V268" s="57"/>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5"/>
      <c r="BB268" s="55"/>
      <c r="BC268" s="38"/>
    </row>
    <row r="269" spans="2:55" ht="12" customHeight="1">
      <c r="B269" s="37"/>
      <c r="C269" s="255"/>
      <c r="D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56"/>
      <c r="AA269" s="56"/>
      <c r="AB269" s="56"/>
      <c r="AC269" s="56"/>
      <c r="AD269" s="56"/>
      <c r="AE269" s="56"/>
      <c r="AF269" s="57"/>
      <c r="AG269" s="57"/>
      <c r="AH269" s="57"/>
      <c r="AI269" s="57"/>
      <c r="AJ269" s="57"/>
      <c r="AK269" s="57"/>
      <c r="AL269" s="44"/>
      <c r="AM269" s="252">
        <f ca="1">TODAY()</f>
        <v>44272</v>
      </c>
      <c r="AN269" s="252"/>
      <c r="AO269" s="252"/>
      <c r="AP269" s="252"/>
      <c r="AQ269" s="252"/>
      <c r="AR269" s="252"/>
      <c r="AS269" s="252"/>
      <c r="AT269" s="252"/>
      <c r="AU269" s="252"/>
      <c r="AV269" s="252"/>
      <c r="AW269" s="57"/>
      <c r="AX269" s="57"/>
      <c r="AY269" s="172"/>
      <c r="AZ269" s="57"/>
      <c r="BA269" s="55"/>
      <c r="BB269" s="55"/>
      <c r="BC269" s="38"/>
    </row>
    <row r="270" spans="2:55" ht="22.5" customHeight="1">
      <c r="B270" s="37"/>
      <c r="C270" s="253" t="s">
        <v>433</v>
      </c>
      <c r="D270" s="253"/>
      <c r="E270" s="253"/>
      <c r="F270" s="253"/>
      <c r="G270" s="253"/>
      <c r="H270" s="253"/>
      <c r="I270" s="253"/>
      <c r="J270" s="253"/>
      <c r="K270" s="253"/>
      <c r="L270" s="253"/>
      <c r="M270" s="253"/>
      <c r="N270" s="253"/>
      <c r="O270" s="253"/>
      <c r="P270" s="253"/>
      <c r="Q270" s="253"/>
      <c r="R270" s="253"/>
      <c r="S270" s="253"/>
      <c r="T270" s="253"/>
      <c r="U270" s="253"/>
      <c r="V270" s="253"/>
      <c r="W270" s="253"/>
      <c r="X270" s="253"/>
      <c r="Y270" s="253"/>
      <c r="Z270" s="56"/>
      <c r="AA270" s="56"/>
      <c r="AB270" s="56"/>
      <c r="AC270" s="56"/>
      <c r="AD270" s="56"/>
      <c r="AE270" s="56"/>
      <c r="AF270" s="57"/>
      <c r="AG270" s="57"/>
      <c r="AH270" s="57"/>
      <c r="AI270" s="57"/>
      <c r="AJ270" s="57"/>
      <c r="AK270" s="57"/>
      <c r="AL270" s="57"/>
      <c r="AM270" s="253" t="s">
        <v>423</v>
      </c>
      <c r="AN270" s="254"/>
      <c r="AO270" s="254"/>
      <c r="AP270" s="254"/>
      <c r="AQ270" s="254"/>
      <c r="AR270" s="254"/>
      <c r="AS270" s="254"/>
      <c r="AT270" s="254"/>
      <c r="AU270" s="254"/>
      <c r="AV270" s="254"/>
      <c r="AW270" s="53"/>
      <c r="AX270" s="53"/>
      <c r="AY270" s="53"/>
      <c r="AZ270" s="53"/>
      <c r="BA270" s="55"/>
      <c r="BB270" s="55"/>
      <c r="BC270" s="38"/>
    </row>
    <row r="271" spans="2:55" ht="12" customHeight="1" thickBot="1">
      <c r="B271" s="41"/>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3"/>
    </row>
    <row r="273" spans="2:36" ht="12" customHeight="1">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row>
    <row r="274" spans="2:28" ht="12" customHeight="1">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ht="12" customHeight="1">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36" ht="12" customHeight="1">
      <c r="B276" s="45"/>
      <c r="C276" s="45"/>
      <c r="D276" s="45"/>
      <c r="E276" s="45"/>
      <c r="F276" s="45"/>
      <c r="G276" s="45"/>
      <c r="H276" s="45"/>
      <c r="I276" s="45"/>
      <c r="J276" s="45"/>
      <c r="K276" s="45"/>
      <c r="L276" s="45"/>
      <c r="M276" s="45"/>
      <c r="N276" s="45"/>
      <c r="O276" s="45"/>
      <c r="P276" s="45"/>
      <c r="X276" s="45"/>
      <c r="Y276" s="45"/>
      <c r="Z276" s="45"/>
      <c r="AA276" s="45"/>
      <c r="AB276" s="45"/>
      <c r="AC276" s="45"/>
      <c r="AD276" s="45"/>
      <c r="AE276" s="45"/>
      <c r="AF276" s="45"/>
      <c r="AG276" s="45"/>
      <c r="AH276" s="45"/>
      <c r="AI276" s="45"/>
      <c r="AJ276" s="45"/>
    </row>
    <row r="277" spans="2:36" ht="12" customHeight="1">
      <c r="B277" s="45"/>
      <c r="C277" s="45"/>
      <c r="D277" s="45"/>
      <c r="E277" s="45"/>
      <c r="F277" s="45"/>
      <c r="G277" s="45"/>
      <c r="H277" s="45"/>
      <c r="I277" s="45"/>
      <c r="J277" s="45"/>
      <c r="K277" s="45"/>
      <c r="L277" s="45"/>
      <c r="M277" s="45"/>
      <c r="N277" s="45"/>
      <c r="O277" s="45"/>
      <c r="P277" s="45"/>
      <c r="X277" s="45"/>
      <c r="Y277" s="45"/>
      <c r="Z277" s="45"/>
      <c r="AA277" s="45"/>
      <c r="AB277" s="45"/>
      <c r="AC277" s="45"/>
      <c r="AD277" s="45"/>
      <c r="AE277" s="45"/>
      <c r="AF277" s="45"/>
      <c r="AG277" s="45"/>
      <c r="AH277" s="45"/>
      <c r="AI277" s="45"/>
      <c r="AJ277" s="45"/>
    </row>
    <row r="278" spans="2:36" ht="12" customHeight="1">
      <c r="B278" s="45"/>
      <c r="C278" s="45"/>
      <c r="D278" s="45"/>
      <c r="E278" s="45"/>
      <c r="F278" s="45"/>
      <c r="G278" s="45"/>
      <c r="H278" s="45"/>
      <c r="I278" s="45"/>
      <c r="J278" s="45"/>
      <c r="K278" s="45"/>
      <c r="L278" s="45"/>
      <c r="M278" s="45"/>
      <c r="N278" s="45"/>
      <c r="O278" s="45"/>
      <c r="P278" s="45"/>
      <c r="X278" s="45"/>
      <c r="Y278" s="45"/>
      <c r="Z278" s="45"/>
      <c r="AA278" s="45"/>
      <c r="AB278" s="45"/>
      <c r="AC278" s="45"/>
      <c r="AD278" s="45"/>
      <c r="AE278" s="45"/>
      <c r="AF278" s="45"/>
      <c r="AG278" s="45"/>
      <c r="AH278" s="45"/>
      <c r="AI278" s="45"/>
      <c r="AJ278" s="45"/>
    </row>
    <row r="279" spans="2:36" ht="12" customHeight="1">
      <c r="B279" s="45"/>
      <c r="C279" s="45"/>
      <c r="D279" s="45"/>
      <c r="E279" s="45"/>
      <c r="F279" s="45"/>
      <c r="G279" s="45"/>
      <c r="H279" s="45"/>
      <c r="I279" s="45"/>
      <c r="J279" s="45"/>
      <c r="K279" s="45"/>
      <c r="L279" s="45"/>
      <c r="M279" s="45"/>
      <c r="N279" s="45"/>
      <c r="O279" s="45"/>
      <c r="P279" s="45"/>
      <c r="X279" s="45"/>
      <c r="Y279" s="45"/>
      <c r="Z279" s="45"/>
      <c r="AA279" s="45"/>
      <c r="AB279" s="45"/>
      <c r="AC279" s="45"/>
      <c r="AD279" s="45"/>
      <c r="AE279" s="45"/>
      <c r="AF279" s="45"/>
      <c r="AG279" s="45"/>
      <c r="AH279" s="45"/>
      <c r="AI279" s="45"/>
      <c r="AJ279" s="45"/>
    </row>
    <row r="280" spans="2:36" ht="12" customHeight="1">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row>
    <row r="281" spans="2:36" ht="12" customHeight="1">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row>
    <row r="282" spans="2:36" ht="12" customHeight="1">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row>
    <row r="283" spans="2:36" ht="12" customHeight="1">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row>
    <row r="284" spans="2:36" ht="12" customHeight="1">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row>
    <row r="285" spans="1:36" ht="12" customHeight="1">
      <c r="A285" s="103"/>
      <c r="B285" s="103" t="s">
        <v>344</v>
      </c>
      <c r="C285" s="103"/>
      <c r="D285" s="103"/>
      <c r="E285" s="103"/>
      <c r="F285" s="103"/>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row>
    <row r="286" spans="1:36" ht="12" customHeight="1">
      <c r="A286" s="103"/>
      <c r="B286" s="103" t="s">
        <v>345</v>
      </c>
      <c r="C286" s="103"/>
      <c r="D286" s="103"/>
      <c r="E286" s="103"/>
      <c r="F286" s="103"/>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row>
    <row r="287" spans="1:36" ht="12" customHeight="1">
      <c r="A287" s="103"/>
      <c r="B287" s="103" t="s">
        <v>346</v>
      </c>
      <c r="C287" s="103"/>
      <c r="D287" s="103"/>
      <c r="E287" s="103"/>
      <c r="F287" s="103"/>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row>
    <row r="288" spans="1:36" ht="12" customHeight="1">
      <c r="A288" s="103"/>
      <c r="B288" s="103" t="s">
        <v>347</v>
      </c>
      <c r="C288" s="103"/>
      <c r="D288" s="103"/>
      <c r="E288" s="103"/>
      <c r="F288" s="103"/>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row>
    <row r="289" spans="1:36" ht="12" customHeight="1">
      <c r="A289" s="103"/>
      <c r="B289" s="103" t="s">
        <v>348</v>
      </c>
      <c r="C289" s="103"/>
      <c r="D289" s="103"/>
      <c r="E289" s="103"/>
      <c r="F289" s="103"/>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row>
    <row r="290" spans="1:36" ht="12" customHeight="1">
      <c r="A290" s="103"/>
      <c r="B290" s="103" t="s">
        <v>349</v>
      </c>
      <c r="C290" s="103"/>
      <c r="D290" s="103"/>
      <c r="E290" s="103"/>
      <c r="F290" s="103"/>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row>
    <row r="291" spans="1:36" ht="12" customHeight="1">
      <c r="A291" s="103"/>
      <c r="B291" s="103" t="s">
        <v>350</v>
      </c>
      <c r="C291" s="103"/>
      <c r="D291" s="103"/>
      <c r="E291" s="103"/>
      <c r="F291" s="103"/>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row>
    <row r="292" spans="1:36" ht="12" customHeight="1">
      <c r="A292" s="103"/>
      <c r="B292" s="103" t="s">
        <v>351</v>
      </c>
      <c r="C292" s="103"/>
      <c r="D292" s="103"/>
      <c r="E292" s="103"/>
      <c r="F292" s="103"/>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row>
    <row r="293" spans="1:36" ht="12" customHeight="1">
      <c r="A293" s="103"/>
      <c r="B293" s="103" t="s">
        <v>352</v>
      </c>
      <c r="C293" s="103"/>
      <c r="D293" s="103"/>
      <c r="E293" s="103"/>
      <c r="F293" s="103"/>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row>
    <row r="294" spans="1:36" ht="12" customHeight="1">
      <c r="A294" s="103"/>
      <c r="B294" s="103" t="s">
        <v>353</v>
      </c>
      <c r="C294" s="103"/>
      <c r="D294" s="103"/>
      <c r="E294" s="103"/>
      <c r="F294" s="103"/>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row>
    <row r="295" spans="1:36" ht="12" customHeight="1">
      <c r="A295" s="103"/>
      <c r="B295" s="103" t="s">
        <v>354</v>
      </c>
      <c r="C295" s="103"/>
      <c r="D295" s="103"/>
      <c r="E295" s="103"/>
      <c r="F295" s="103"/>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row>
    <row r="296" spans="1:36" ht="12" customHeight="1">
      <c r="A296" s="103"/>
      <c r="B296" s="103" t="s">
        <v>355</v>
      </c>
      <c r="C296" s="103"/>
      <c r="D296" s="103"/>
      <c r="E296" s="103"/>
      <c r="F296" s="103"/>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row>
    <row r="297" spans="1:36" ht="12" customHeight="1">
      <c r="A297" s="103"/>
      <c r="B297" s="103"/>
      <c r="C297" s="103"/>
      <c r="D297" s="103"/>
      <c r="E297" s="103"/>
      <c r="F297" s="103"/>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row>
    <row r="298" spans="2:36" ht="12" customHeight="1">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row>
    <row r="299" spans="2:36" ht="12" customHeight="1">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row>
    <row r="300" spans="2:36" ht="12" customHeight="1">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row>
    <row r="301" spans="2:36" ht="12" customHeight="1">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row>
    <row r="302" spans="2:36" ht="12" customHeight="1">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row>
    <row r="303" spans="2:36" ht="12" customHeight="1">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row>
    <row r="304" spans="2:36" ht="12" customHeight="1">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row>
    <row r="305" spans="2:36" ht="12" customHeight="1">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row>
    <row r="306" spans="2:36" ht="12"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row>
    <row r="307" spans="2:36" ht="12" customHeight="1">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row>
    <row r="308" spans="2:36" ht="12" customHeight="1">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row>
    <row r="309" spans="2:36" ht="12" customHeight="1">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row>
    <row r="310" spans="2:36" ht="12" customHeight="1">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row>
    <row r="311" spans="2:36" ht="12" customHeight="1">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row>
    <row r="312" spans="2:36" ht="12"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row>
    <row r="313" spans="2:36" ht="12" customHeight="1">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row>
    <row r="314" spans="2:36" ht="12" customHeight="1">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row>
    <row r="315" spans="2:36" ht="12" customHeight="1">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row>
    <row r="316" spans="2:36" ht="12" customHeight="1">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row>
    <row r="317" spans="2:36" ht="12" customHeight="1">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row>
  </sheetData>
  <sheetProtection formatCells="0" formatColumns="0" formatRows="0" insertRows="0" deleteRows="0"/>
  <mergeCells count="1126">
    <mergeCell ref="AY118:BB118"/>
    <mergeCell ref="AN177:AR177"/>
    <mergeCell ref="AS177:AW177"/>
    <mergeCell ref="AX177:BB177"/>
    <mergeCell ref="C177:P177"/>
    <mergeCell ref="Q177:R177"/>
    <mergeCell ref="S177:V177"/>
    <mergeCell ref="W177:Z177"/>
    <mergeCell ref="BT87:BT88"/>
    <mergeCell ref="BU87:BU88"/>
    <mergeCell ref="BV87:BV88"/>
    <mergeCell ref="BW87:BW88"/>
    <mergeCell ref="AX95:BB96"/>
    <mergeCell ref="AA118:AF118"/>
    <mergeCell ref="AG118:AL118"/>
    <mergeCell ref="AM118:AP118"/>
    <mergeCell ref="AQ118:AT118"/>
    <mergeCell ref="AY116:BB116"/>
    <mergeCell ref="CD87:CD88"/>
    <mergeCell ref="CE87:CE88"/>
    <mergeCell ref="BX87:BX88"/>
    <mergeCell ref="BY87:BY88"/>
    <mergeCell ref="BZ87:BZ88"/>
    <mergeCell ref="CA87:CA88"/>
    <mergeCell ref="CB87:CB88"/>
    <mergeCell ref="CC87:CC88"/>
    <mergeCell ref="R12:AM12"/>
    <mergeCell ref="AM117:AP117"/>
    <mergeCell ref="AQ117:AT117"/>
    <mergeCell ref="AU116:AX116"/>
    <mergeCell ref="AW70:BB71"/>
    <mergeCell ref="AQ68:AV69"/>
    <mergeCell ref="AK70:AP71"/>
    <mergeCell ref="AQ70:AV71"/>
    <mergeCell ref="AY115:BB115"/>
    <mergeCell ref="AQ116:AT116"/>
    <mergeCell ref="AE143:AF143"/>
    <mergeCell ref="AM266:AV266"/>
    <mergeCell ref="AM267:AV267"/>
    <mergeCell ref="AE201:AH201"/>
    <mergeCell ref="AI201:AL201"/>
    <mergeCell ref="AE202:AH202"/>
    <mergeCell ref="AI202:AL202"/>
    <mergeCell ref="AU202:AX202"/>
    <mergeCell ref="AV258:BB258"/>
    <mergeCell ref="BT197:CE198"/>
    <mergeCell ref="BT235:CE237"/>
    <mergeCell ref="CF235:CQ237"/>
    <mergeCell ref="CR235:DC237"/>
    <mergeCell ref="CF197:CQ198"/>
    <mergeCell ref="C147:AD147"/>
    <mergeCell ref="CN181:CN182"/>
    <mergeCell ref="CO181:CO182"/>
    <mergeCell ref="CP181:CP182"/>
    <mergeCell ref="CF181:CF182"/>
    <mergeCell ref="CH181:CH182"/>
    <mergeCell ref="CI181:CI182"/>
    <mergeCell ref="CL181:CL182"/>
    <mergeCell ref="CM181:CM182"/>
    <mergeCell ref="CN179:CN180"/>
    <mergeCell ref="CO179:CO180"/>
    <mergeCell ref="CP179:CP180"/>
    <mergeCell ref="CQ179:CQ180"/>
    <mergeCell ref="CQ181:CQ182"/>
    <mergeCell ref="CC181:CC182"/>
    <mergeCell ref="CD181:CD182"/>
    <mergeCell ref="CJ181:CJ182"/>
    <mergeCell ref="CK181:CK182"/>
    <mergeCell ref="CE181:CE182"/>
    <mergeCell ref="CP174:CP175"/>
    <mergeCell ref="CQ174:CQ175"/>
    <mergeCell ref="CF179:CF180"/>
    <mergeCell ref="CG179:CG180"/>
    <mergeCell ref="CH179:CH180"/>
    <mergeCell ref="CI179:CI180"/>
    <mergeCell ref="CJ179:CJ180"/>
    <mergeCell ref="CK179:CK180"/>
    <mergeCell ref="CL179:CL180"/>
    <mergeCell ref="CM179:CM180"/>
    <mergeCell ref="CF171:CQ172"/>
    <mergeCell ref="CF174:CF175"/>
    <mergeCell ref="CG174:CG175"/>
    <mergeCell ref="CH174:CH175"/>
    <mergeCell ref="CI174:CI175"/>
    <mergeCell ref="CJ174:CJ175"/>
    <mergeCell ref="CK174:CK175"/>
    <mergeCell ref="CM174:CM175"/>
    <mergeCell ref="CN174:CN175"/>
    <mergeCell ref="CO174:CO175"/>
    <mergeCell ref="CL174:CL175"/>
    <mergeCell ref="BT181:BT182"/>
    <mergeCell ref="BU181:BU182"/>
    <mergeCell ref="BV181:BV182"/>
    <mergeCell ref="BW181:BW182"/>
    <mergeCell ref="BX181:BX182"/>
    <mergeCell ref="BY181:BY182"/>
    <mergeCell ref="BZ181:BZ182"/>
    <mergeCell ref="CA181:CA182"/>
    <mergeCell ref="CG181:CG182"/>
    <mergeCell ref="CE174:CE175"/>
    <mergeCell ref="CE179:CE180"/>
    <mergeCell ref="CB181:CB182"/>
    <mergeCell ref="CA179:CA180"/>
    <mergeCell ref="CB179:CB180"/>
    <mergeCell ref="CC179:CC180"/>
    <mergeCell ref="BT179:BT180"/>
    <mergeCell ref="BU179:BU180"/>
    <mergeCell ref="BV179:BV180"/>
    <mergeCell ref="BW179:BW180"/>
    <mergeCell ref="CD179:CD180"/>
    <mergeCell ref="CC174:CC175"/>
    <mergeCell ref="CD174:CD175"/>
    <mergeCell ref="CB174:CB175"/>
    <mergeCell ref="CB156:CB157"/>
    <mergeCell ref="BX179:BX180"/>
    <mergeCell ref="BY179:BY180"/>
    <mergeCell ref="BZ179:BZ180"/>
    <mergeCell ref="BT171:CE172"/>
    <mergeCell ref="BT174:BT175"/>
    <mergeCell ref="BU174:BU175"/>
    <mergeCell ref="BV174:BV175"/>
    <mergeCell ref="BW174:BW175"/>
    <mergeCell ref="BT156:BT157"/>
    <mergeCell ref="BU156:BU157"/>
    <mergeCell ref="BV156:BV157"/>
    <mergeCell ref="BW156:BW157"/>
    <mergeCell ref="BZ174:BZ175"/>
    <mergeCell ref="CA174:CA175"/>
    <mergeCell ref="BX174:BX175"/>
    <mergeCell ref="BY174:BY175"/>
    <mergeCell ref="CR111:DC114"/>
    <mergeCell ref="CF111:CQ114"/>
    <mergeCell ref="BT111:CE114"/>
    <mergeCell ref="CC156:CC157"/>
    <mergeCell ref="CD156:CD157"/>
    <mergeCell ref="CE156:CE157"/>
    <mergeCell ref="BX156:BX157"/>
    <mergeCell ref="BY156:BY157"/>
    <mergeCell ref="BZ156:BZ157"/>
    <mergeCell ref="CA156:CA157"/>
    <mergeCell ref="AQ202:AT202"/>
    <mergeCell ref="AU201:AX201"/>
    <mergeCell ref="AY201:BB201"/>
    <mergeCell ref="AM201:AP201"/>
    <mergeCell ref="AM202:AP202"/>
    <mergeCell ref="AY202:BB202"/>
    <mergeCell ref="AA201:AD201"/>
    <mergeCell ref="AA202:AD202"/>
    <mergeCell ref="W242:AA242"/>
    <mergeCell ref="AB242:AF242"/>
    <mergeCell ref="W240:AA240"/>
    <mergeCell ref="AB240:AF240"/>
    <mergeCell ref="AB233:AF237"/>
    <mergeCell ref="W213:Z213"/>
    <mergeCell ref="AV259:BB259"/>
    <mergeCell ref="AG259:AK259"/>
    <mergeCell ref="AL259:AP259"/>
    <mergeCell ref="AQ259:AU259"/>
    <mergeCell ref="AB259:AF259"/>
    <mergeCell ref="AB258:AF258"/>
    <mergeCell ref="AG258:AK258"/>
    <mergeCell ref="AL258:AP258"/>
    <mergeCell ref="AQ258:AU258"/>
    <mergeCell ref="AB255:AF255"/>
    <mergeCell ref="AG255:AK255"/>
    <mergeCell ref="AQ257:AU257"/>
    <mergeCell ref="AB257:AF257"/>
    <mergeCell ref="AL254:AP254"/>
    <mergeCell ref="AV257:BB257"/>
    <mergeCell ref="AG257:AK257"/>
    <mergeCell ref="AL257:AP257"/>
    <mergeCell ref="AV255:BB255"/>
    <mergeCell ref="AG256:AK256"/>
    <mergeCell ref="AL256:AP256"/>
    <mergeCell ref="AQ256:AU256"/>
    <mergeCell ref="AV256:BB256"/>
    <mergeCell ref="AQ255:AU255"/>
    <mergeCell ref="AB252:AF252"/>
    <mergeCell ref="AQ254:AU254"/>
    <mergeCell ref="AV254:BB254"/>
    <mergeCell ref="Q256:V256"/>
    <mergeCell ref="W256:AA256"/>
    <mergeCell ref="AB256:AF256"/>
    <mergeCell ref="AL255:AP255"/>
    <mergeCell ref="W254:AA254"/>
    <mergeCell ref="AB254:AF254"/>
    <mergeCell ref="AG254:AK254"/>
    <mergeCell ref="AQ251:AU251"/>
    <mergeCell ref="AV252:BB252"/>
    <mergeCell ref="K253:P253"/>
    <mergeCell ref="Q253:V253"/>
    <mergeCell ref="W253:AA253"/>
    <mergeCell ref="AB253:AF253"/>
    <mergeCell ref="AG253:AK253"/>
    <mergeCell ref="AL253:AP253"/>
    <mergeCell ref="AQ253:AU253"/>
    <mergeCell ref="AV253:BB253"/>
    <mergeCell ref="AV251:BB251"/>
    <mergeCell ref="K251:P251"/>
    <mergeCell ref="Q251:V251"/>
    <mergeCell ref="W251:AA251"/>
    <mergeCell ref="AB251:AF251"/>
    <mergeCell ref="AG252:AK252"/>
    <mergeCell ref="AL252:AP252"/>
    <mergeCell ref="AQ252:AU252"/>
    <mergeCell ref="AG251:AK251"/>
    <mergeCell ref="AL251:AP251"/>
    <mergeCell ref="AQ249:AU249"/>
    <mergeCell ref="AV249:BB249"/>
    <mergeCell ref="K250:P250"/>
    <mergeCell ref="Q250:V250"/>
    <mergeCell ref="W250:AA250"/>
    <mergeCell ref="AB250:AF250"/>
    <mergeCell ref="AG250:AK250"/>
    <mergeCell ref="AL250:AP250"/>
    <mergeCell ref="AQ250:AU250"/>
    <mergeCell ref="AV250:BB250"/>
    <mergeCell ref="K249:P249"/>
    <mergeCell ref="Q249:V249"/>
    <mergeCell ref="W249:AA249"/>
    <mergeCell ref="AB249:AF249"/>
    <mergeCell ref="AG249:AK249"/>
    <mergeCell ref="AL249:AP249"/>
    <mergeCell ref="AQ247:AU247"/>
    <mergeCell ref="AV247:BB247"/>
    <mergeCell ref="K248:P248"/>
    <mergeCell ref="Q248:V248"/>
    <mergeCell ref="W248:AA248"/>
    <mergeCell ref="AB248:AF248"/>
    <mergeCell ref="AG248:AK248"/>
    <mergeCell ref="AL248:AP248"/>
    <mergeCell ref="AQ248:AU248"/>
    <mergeCell ref="AV248:BB248"/>
    <mergeCell ref="K247:P247"/>
    <mergeCell ref="Q247:V247"/>
    <mergeCell ref="W247:AA247"/>
    <mergeCell ref="AB247:AF247"/>
    <mergeCell ref="AG247:AK247"/>
    <mergeCell ref="AL247:AP247"/>
    <mergeCell ref="AQ245:AU245"/>
    <mergeCell ref="AV245:BB245"/>
    <mergeCell ref="K246:P246"/>
    <mergeCell ref="Q246:V246"/>
    <mergeCell ref="W246:AA246"/>
    <mergeCell ref="AB246:AF246"/>
    <mergeCell ref="AG246:AK246"/>
    <mergeCell ref="AL246:AP246"/>
    <mergeCell ref="AQ246:AU246"/>
    <mergeCell ref="AV246:BB246"/>
    <mergeCell ref="K245:P245"/>
    <mergeCell ref="Q245:V245"/>
    <mergeCell ref="W245:AA245"/>
    <mergeCell ref="AB245:AF245"/>
    <mergeCell ref="AG245:AK245"/>
    <mergeCell ref="AL245:AP245"/>
    <mergeCell ref="AV243:BB243"/>
    <mergeCell ref="W244:AA244"/>
    <mergeCell ref="AB244:AF244"/>
    <mergeCell ref="AG244:AK244"/>
    <mergeCell ref="AL244:AP244"/>
    <mergeCell ref="AQ244:AU244"/>
    <mergeCell ref="AV244:BB244"/>
    <mergeCell ref="AQ241:AU241"/>
    <mergeCell ref="AQ242:AU242"/>
    <mergeCell ref="AV242:BB242"/>
    <mergeCell ref="K243:P243"/>
    <mergeCell ref="Q243:V243"/>
    <mergeCell ref="W243:AA243"/>
    <mergeCell ref="AB243:AF243"/>
    <mergeCell ref="AG243:AK243"/>
    <mergeCell ref="AL243:AP243"/>
    <mergeCell ref="AQ243:AU243"/>
    <mergeCell ref="AQ238:AU238"/>
    <mergeCell ref="AG242:AK242"/>
    <mergeCell ref="AL242:AP242"/>
    <mergeCell ref="AV240:BB240"/>
    <mergeCell ref="K241:P241"/>
    <mergeCell ref="Q241:V241"/>
    <mergeCell ref="W241:AA241"/>
    <mergeCell ref="AB241:AF241"/>
    <mergeCell ref="AG241:AK241"/>
    <mergeCell ref="AL241:AP241"/>
    <mergeCell ref="AQ240:AU240"/>
    <mergeCell ref="W238:AA238"/>
    <mergeCell ref="AV241:BB241"/>
    <mergeCell ref="K240:P240"/>
    <mergeCell ref="AV238:BB238"/>
    <mergeCell ref="AG238:AK238"/>
    <mergeCell ref="AG239:AK239"/>
    <mergeCell ref="AL239:AP239"/>
    <mergeCell ref="AQ239:AU239"/>
    <mergeCell ref="AV239:BB239"/>
    <mergeCell ref="AL233:AP237"/>
    <mergeCell ref="Q233:V237"/>
    <mergeCell ref="K233:P237"/>
    <mergeCell ref="W233:AA237"/>
    <mergeCell ref="AG240:AK240"/>
    <mergeCell ref="AL240:AP240"/>
    <mergeCell ref="AL238:AP238"/>
    <mergeCell ref="AQ221:AT221"/>
    <mergeCell ref="C241:J241"/>
    <mergeCell ref="C242:J242"/>
    <mergeCell ref="AQ226:BB232"/>
    <mergeCell ref="AV233:BB237"/>
    <mergeCell ref="AQ233:AU237"/>
    <mergeCell ref="AB238:AF238"/>
    <mergeCell ref="AG226:AP232"/>
    <mergeCell ref="W226:AF232"/>
    <mergeCell ref="W221:Z221"/>
    <mergeCell ref="C216:P216"/>
    <mergeCell ref="AU219:AX219"/>
    <mergeCell ref="AY219:BB219"/>
    <mergeCell ref="AA220:AD220"/>
    <mergeCell ref="AE220:AH220"/>
    <mergeCell ref="AY220:BB220"/>
    <mergeCell ref="AI220:AL220"/>
    <mergeCell ref="AM220:AP220"/>
    <mergeCell ref="AQ220:AT220"/>
    <mergeCell ref="AU220:AX220"/>
    <mergeCell ref="AQ219:AT219"/>
    <mergeCell ref="W211:Z211"/>
    <mergeCell ref="C218:P218"/>
    <mergeCell ref="Q211:V211"/>
    <mergeCell ref="C210:P210"/>
    <mergeCell ref="C211:P211"/>
    <mergeCell ref="C212:P212"/>
    <mergeCell ref="C213:P213"/>
    <mergeCell ref="C214:P214"/>
    <mergeCell ref="C215:P215"/>
    <mergeCell ref="W219:Z219"/>
    <mergeCell ref="AA219:AD219"/>
    <mergeCell ref="AE219:AH219"/>
    <mergeCell ref="AI219:AL219"/>
    <mergeCell ref="AM219:AP219"/>
    <mergeCell ref="AI218:AL218"/>
    <mergeCell ref="C217:P217"/>
    <mergeCell ref="AE218:AH218"/>
    <mergeCell ref="W218:Z218"/>
    <mergeCell ref="AA218:AD218"/>
    <mergeCell ref="W217:Z217"/>
    <mergeCell ref="AY218:BB218"/>
    <mergeCell ref="AQ218:AT218"/>
    <mergeCell ref="AU218:AX218"/>
    <mergeCell ref="AM218:AP218"/>
    <mergeCell ref="AM217:AP217"/>
    <mergeCell ref="AE215:AH215"/>
    <mergeCell ref="AQ215:AT215"/>
    <mergeCell ref="AM216:AP216"/>
    <mergeCell ref="AI215:AL215"/>
    <mergeCell ref="AM215:AP215"/>
    <mergeCell ref="AI216:AL216"/>
    <mergeCell ref="AY215:BB215"/>
    <mergeCell ref="AU216:AX216"/>
    <mergeCell ref="AU215:AX215"/>
    <mergeCell ref="AA216:AD216"/>
    <mergeCell ref="AE216:AH216"/>
    <mergeCell ref="AA215:AD215"/>
    <mergeCell ref="AQ216:AT216"/>
    <mergeCell ref="AE217:AH217"/>
    <mergeCell ref="AY217:BB217"/>
    <mergeCell ref="AQ217:AT217"/>
    <mergeCell ref="AU217:AX217"/>
    <mergeCell ref="AI217:AL217"/>
    <mergeCell ref="AY216:BB216"/>
    <mergeCell ref="AU213:AX213"/>
    <mergeCell ref="AY213:BB213"/>
    <mergeCell ref="AA217:AD217"/>
    <mergeCell ref="AM214:AP214"/>
    <mergeCell ref="AY214:BB214"/>
    <mergeCell ref="AQ214:AT214"/>
    <mergeCell ref="AU214:AX214"/>
    <mergeCell ref="AA214:AD214"/>
    <mergeCell ref="AE214:AH214"/>
    <mergeCell ref="AI214:AL214"/>
    <mergeCell ref="AA213:AD213"/>
    <mergeCell ref="AE213:AH213"/>
    <mergeCell ref="AI213:AL213"/>
    <mergeCell ref="AM212:AP212"/>
    <mergeCell ref="AM213:AP213"/>
    <mergeCell ref="AQ213:AT213"/>
    <mergeCell ref="AU212:AX212"/>
    <mergeCell ref="AY212:BB212"/>
    <mergeCell ref="W212:Z212"/>
    <mergeCell ref="AA212:AD212"/>
    <mergeCell ref="AE212:AH212"/>
    <mergeCell ref="AI212:AL212"/>
    <mergeCell ref="AY211:BB211"/>
    <mergeCell ref="AA209:AD209"/>
    <mergeCell ref="AA211:AD211"/>
    <mergeCell ref="AY207:BB207"/>
    <mergeCell ref="AY208:BB208"/>
    <mergeCell ref="AE211:AH211"/>
    <mergeCell ref="AI211:AL211"/>
    <mergeCell ref="AA210:AD210"/>
    <mergeCell ref="AE210:AH210"/>
    <mergeCell ref="AU207:AX207"/>
    <mergeCell ref="AA206:AD206"/>
    <mergeCell ref="AA208:AD208"/>
    <mergeCell ref="AE208:AH208"/>
    <mergeCell ref="AI208:AL208"/>
    <mergeCell ref="AI206:AL206"/>
    <mergeCell ref="AA207:AD207"/>
    <mergeCell ref="AE207:AH207"/>
    <mergeCell ref="C207:P207"/>
    <mergeCell ref="C208:P208"/>
    <mergeCell ref="C209:P209"/>
    <mergeCell ref="Q209:V209"/>
    <mergeCell ref="W207:Z207"/>
    <mergeCell ref="Q207:V207"/>
    <mergeCell ref="Q208:V208"/>
    <mergeCell ref="W208:Z208"/>
    <mergeCell ref="C206:P206"/>
    <mergeCell ref="W206:Z206"/>
    <mergeCell ref="Q206:V206"/>
    <mergeCell ref="C203:P203"/>
    <mergeCell ref="C204:P204"/>
    <mergeCell ref="C205:P205"/>
    <mergeCell ref="W204:Z204"/>
    <mergeCell ref="W203:Z203"/>
    <mergeCell ref="Q204:V204"/>
    <mergeCell ref="Q205:V205"/>
    <mergeCell ref="C149:AD149"/>
    <mergeCell ref="C200:P200"/>
    <mergeCell ref="C199:P199"/>
    <mergeCell ref="C180:P180"/>
    <mergeCell ref="C179:P179"/>
    <mergeCell ref="C178:P178"/>
    <mergeCell ref="Q179:R180"/>
    <mergeCell ref="S179:V180"/>
    <mergeCell ref="C191:P198"/>
    <mergeCell ref="C153:AD153"/>
    <mergeCell ref="AT143:BB143"/>
    <mergeCell ref="C201:P201"/>
    <mergeCell ref="C202:P202"/>
    <mergeCell ref="C145:AD145"/>
    <mergeCell ref="AK149:AS149"/>
    <mergeCell ref="AK155:AS155"/>
    <mergeCell ref="AG153:AJ153"/>
    <mergeCell ref="AK152:AS152"/>
    <mergeCell ref="C152:AD152"/>
    <mergeCell ref="AE151:AF151"/>
    <mergeCell ref="AE141:AF142"/>
    <mergeCell ref="C138:BB138"/>
    <mergeCell ref="AE144:AF144"/>
    <mergeCell ref="AG144:AJ144"/>
    <mergeCell ref="AG143:AJ143"/>
    <mergeCell ref="AT144:BB144"/>
    <mergeCell ref="AK144:AS144"/>
    <mergeCell ref="AK141:AS142"/>
    <mergeCell ref="AK143:AS143"/>
    <mergeCell ref="AT141:BB142"/>
    <mergeCell ref="AQ126:AT126"/>
    <mergeCell ref="AU126:AX126"/>
    <mergeCell ref="AY126:BB126"/>
    <mergeCell ref="AY125:BB125"/>
    <mergeCell ref="AQ125:AT125"/>
    <mergeCell ref="AU125:AX125"/>
    <mergeCell ref="AA124:AF124"/>
    <mergeCell ref="AG124:AL124"/>
    <mergeCell ref="AM124:AP124"/>
    <mergeCell ref="AQ124:AT124"/>
    <mergeCell ref="AU124:AX124"/>
    <mergeCell ref="AY124:BB124"/>
    <mergeCell ref="AM122:AP122"/>
    <mergeCell ref="AQ122:AT122"/>
    <mergeCell ref="AQ123:AT123"/>
    <mergeCell ref="AU121:AX121"/>
    <mergeCell ref="AY123:BB123"/>
    <mergeCell ref="AU122:AX122"/>
    <mergeCell ref="AY122:BB122"/>
    <mergeCell ref="AY121:BB121"/>
    <mergeCell ref="AM123:AP123"/>
    <mergeCell ref="AU123:AX123"/>
    <mergeCell ref="AM121:AP121"/>
    <mergeCell ref="AQ121:AT121"/>
    <mergeCell ref="AU115:AX115"/>
    <mergeCell ref="C101:BB101"/>
    <mergeCell ref="C98:AG98"/>
    <mergeCell ref="AX104:BB104"/>
    <mergeCell ref="C102:BB102"/>
    <mergeCell ref="AU117:AX117"/>
    <mergeCell ref="AY117:BB117"/>
    <mergeCell ref="AU118:AX118"/>
    <mergeCell ref="N14:AQ14"/>
    <mergeCell ref="K16:AT19"/>
    <mergeCell ref="Q22:AN22"/>
    <mergeCell ref="Q23:AN23"/>
    <mergeCell ref="AO95:AR96"/>
    <mergeCell ref="AS95:AW96"/>
    <mergeCell ref="AG121:AL121"/>
    <mergeCell ref="AE67:AJ67"/>
    <mergeCell ref="AB68:AD69"/>
    <mergeCell ref="AE68:AJ69"/>
    <mergeCell ref="AE65:AJ66"/>
    <mergeCell ref="U105:Z114"/>
    <mergeCell ref="AQ115:AT115"/>
    <mergeCell ref="AM111:AP114"/>
    <mergeCell ref="AU105:BB110"/>
    <mergeCell ref="W24:Z24"/>
    <mergeCell ref="AA24:AD24"/>
    <mergeCell ref="AG24:AH24"/>
    <mergeCell ref="AM105:AT110"/>
    <mergeCell ref="AQ111:AT114"/>
    <mergeCell ref="AU111:AX114"/>
    <mergeCell ref="AA105:AL110"/>
    <mergeCell ref="AA111:AF114"/>
    <mergeCell ref="AG111:AL114"/>
    <mergeCell ref="C122:L122"/>
    <mergeCell ref="C121:L121"/>
    <mergeCell ref="M125:T125"/>
    <mergeCell ref="C124:L124"/>
    <mergeCell ref="AY119:BB119"/>
    <mergeCell ref="AU120:AX120"/>
    <mergeCell ref="AY120:BB120"/>
    <mergeCell ref="AM120:AP120"/>
    <mergeCell ref="AQ120:AT120"/>
    <mergeCell ref="AU119:AX119"/>
    <mergeCell ref="AA174:AD175"/>
    <mergeCell ref="AA194:AD198"/>
    <mergeCell ref="AA178:AD178"/>
    <mergeCell ref="W191:AL193"/>
    <mergeCell ref="W194:Z198"/>
    <mergeCell ref="AE178:AH178"/>
    <mergeCell ref="AA177:AD177"/>
    <mergeCell ref="AE177:AH177"/>
    <mergeCell ref="AI177:AM177"/>
    <mergeCell ref="Q178:R178"/>
    <mergeCell ref="S178:V178"/>
    <mergeCell ref="W179:Z180"/>
    <mergeCell ref="C158:AD158"/>
    <mergeCell ref="W178:Z178"/>
    <mergeCell ref="C174:P174"/>
    <mergeCell ref="Q174:R175"/>
    <mergeCell ref="S174:V175"/>
    <mergeCell ref="W174:Z175"/>
    <mergeCell ref="Q176:R176"/>
    <mergeCell ref="C156:AD156"/>
    <mergeCell ref="C125:L125"/>
    <mergeCell ref="C148:AD148"/>
    <mergeCell ref="AK147:AS147"/>
    <mergeCell ref="AM126:AP126"/>
    <mergeCell ref="C155:AD155"/>
    <mergeCell ref="AK153:AS153"/>
    <mergeCell ref="AG155:AJ155"/>
    <mergeCell ref="AE146:AF146"/>
    <mergeCell ref="AE145:AF145"/>
    <mergeCell ref="AT156:BB157"/>
    <mergeCell ref="W205:Z205"/>
    <mergeCell ref="AY205:BB205"/>
    <mergeCell ref="AE205:AH205"/>
    <mergeCell ref="AA204:AD204"/>
    <mergeCell ref="AA203:AD203"/>
    <mergeCell ref="W202:Z202"/>
    <mergeCell ref="W201:Z201"/>
    <mergeCell ref="AI205:AL205"/>
    <mergeCell ref="AQ201:AT201"/>
    <mergeCell ref="AE147:AF147"/>
    <mergeCell ref="AM116:AP116"/>
    <mergeCell ref="AA119:AF119"/>
    <mergeCell ref="AG126:AL126"/>
    <mergeCell ref="AM119:AP119"/>
    <mergeCell ref="AT146:BB146"/>
    <mergeCell ref="AK146:AS146"/>
    <mergeCell ref="AG141:AJ142"/>
    <mergeCell ref="AT145:BB145"/>
    <mergeCell ref="AQ119:AT119"/>
    <mergeCell ref="AC266:AJ266"/>
    <mergeCell ref="AC267:AJ267"/>
    <mergeCell ref="K226:V232"/>
    <mergeCell ref="C243:J243"/>
    <mergeCell ref="C244:J244"/>
    <mergeCell ref="C245:J245"/>
    <mergeCell ref="K238:P238"/>
    <mergeCell ref="Q238:V238"/>
    <mergeCell ref="Q240:V240"/>
    <mergeCell ref="AG233:AK237"/>
    <mergeCell ref="AU206:AX206"/>
    <mergeCell ref="Q210:V210"/>
    <mergeCell ref="C261:BB261"/>
    <mergeCell ref="K242:P242"/>
    <mergeCell ref="Q242:V242"/>
    <mergeCell ref="K244:P244"/>
    <mergeCell ref="AY210:BB210"/>
    <mergeCell ref="AU210:AX210"/>
    <mergeCell ref="AU211:AX211"/>
    <mergeCell ref="Q212:V212"/>
    <mergeCell ref="C219:P219"/>
    <mergeCell ref="AU208:AX208"/>
    <mergeCell ref="AI210:AL210"/>
    <mergeCell ref="AM210:AP210"/>
    <mergeCell ref="AQ210:AT210"/>
    <mergeCell ref="AM208:AP208"/>
    <mergeCell ref="AQ208:AT208"/>
    <mergeCell ref="W210:Z210"/>
    <mergeCell ref="W209:Z209"/>
    <mergeCell ref="AQ212:AT212"/>
    <mergeCell ref="AU204:AX204"/>
    <mergeCell ref="AY204:BB204"/>
    <mergeCell ref="AM205:AP205"/>
    <mergeCell ref="AY203:BB203"/>
    <mergeCell ref="AQ205:AT205"/>
    <mergeCell ref="AU205:AX205"/>
    <mergeCell ref="AM206:AP206"/>
    <mergeCell ref="AQ206:AT206"/>
    <mergeCell ref="AE203:AH203"/>
    <mergeCell ref="AE204:AH204"/>
    <mergeCell ref="AI204:AL204"/>
    <mergeCell ref="AM203:AP203"/>
    <mergeCell ref="CL69:CQ71"/>
    <mergeCell ref="CF72:CK72"/>
    <mergeCell ref="CL72:CQ72"/>
    <mergeCell ref="AM204:AP204"/>
    <mergeCell ref="CF74:CK74"/>
    <mergeCell ref="CL74:CQ74"/>
    <mergeCell ref="AW72:BB74"/>
    <mergeCell ref="AW75:BB77"/>
    <mergeCell ref="AK75:AP77"/>
    <mergeCell ref="AQ75:AV77"/>
    <mergeCell ref="AI200:AL200"/>
    <mergeCell ref="AI207:AL207"/>
    <mergeCell ref="AA205:AD205"/>
    <mergeCell ref="CF69:CK71"/>
    <mergeCell ref="AI203:AL203"/>
    <mergeCell ref="AQ203:AT203"/>
    <mergeCell ref="AQ204:AT204"/>
    <mergeCell ref="AU203:AX203"/>
    <mergeCell ref="AY206:BB206"/>
    <mergeCell ref="AE206:AH206"/>
    <mergeCell ref="AA200:AD200"/>
    <mergeCell ref="W200:Z200"/>
    <mergeCell ref="AE200:AH200"/>
    <mergeCell ref="AA199:AD199"/>
    <mergeCell ref="W199:Z199"/>
    <mergeCell ref="AE199:AH199"/>
    <mergeCell ref="AS173:AW173"/>
    <mergeCell ref="AE181:AH182"/>
    <mergeCell ref="AS181:AW182"/>
    <mergeCell ref="AE194:AH198"/>
    <mergeCell ref="AS178:AW178"/>
    <mergeCell ref="AI181:AM182"/>
    <mergeCell ref="AN181:AR182"/>
    <mergeCell ref="AI179:AM180"/>
    <mergeCell ref="AM191:BB193"/>
    <mergeCell ref="AI178:AM178"/>
    <mergeCell ref="AA179:AD180"/>
    <mergeCell ref="AE179:AH180"/>
    <mergeCell ref="AI199:AL199"/>
    <mergeCell ref="AQ199:AT199"/>
    <mergeCell ref="AM194:AP198"/>
    <mergeCell ref="AI194:AL198"/>
    <mergeCell ref="AY200:BB200"/>
    <mergeCell ref="AM200:AP200"/>
    <mergeCell ref="AT158:BB158"/>
    <mergeCell ref="AY194:BB198"/>
    <mergeCell ref="AU194:AX198"/>
    <mergeCell ref="AQ194:AT198"/>
    <mergeCell ref="AX178:BB178"/>
    <mergeCell ref="AX179:BB180"/>
    <mergeCell ref="AN179:AR180"/>
    <mergeCell ref="AS179:AW180"/>
    <mergeCell ref="AI221:AL221"/>
    <mergeCell ref="AU221:AX221"/>
    <mergeCell ref="AX173:BB173"/>
    <mergeCell ref="AY199:BB199"/>
    <mergeCell ref="AM199:AP199"/>
    <mergeCell ref="AY209:BB209"/>
    <mergeCell ref="AQ209:AT209"/>
    <mergeCell ref="AU209:AX209"/>
    <mergeCell ref="AQ200:AT200"/>
    <mergeCell ref="AU200:AX200"/>
    <mergeCell ref="Q191:V198"/>
    <mergeCell ref="Q199:V199"/>
    <mergeCell ref="AM207:AP207"/>
    <mergeCell ref="AQ207:AT207"/>
    <mergeCell ref="AY221:BB221"/>
    <mergeCell ref="AE221:AH221"/>
    <mergeCell ref="AE209:AH209"/>
    <mergeCell ref="AI209:AL209"/>
    <mergeCell ref="AM209:AP209"/>
    <mergeCell ref="AM221:AP221"/>
    <mergeCell ref="AX181:BB182"/>
    <mergeCell ref="C181:P182"/>
    <mergeCell ref="Q181:R182"/>
    <mergeCell ref="S181:V182"/>
    <mergeCell ref="W181:Z182"/>
    <mergeCell ref="AA181:AD182"/>
    <mergeCell ref="AN174:AR175"/>
    <mergeCell ref="AS174:AW175"/>
    <mergeCell ref="AI174:AM175"/>
    <mergeCell ref="AE174:AH175"/>
    <mergeCell ref="AM211:AP211"/>
    <mergeCell ref="AQ211:AT211"/>
    <mergeCell ref="AN178:AR178"/>
    <mergeCell ref="C187:BB187"/>
    <mergeCell ref="AU199:AX199"/>
    <mergeCell ref="C188:BB188"/>
    <mergeCell ref="S176:V176"/>
    <mergeCell ref="W176:Z176"/>
    <mergeCell ref="C176:P176"/>
    <mergeCell ref="AA176:AD176"/>
    <mergeCell ref="AX174:BB175"/>
    <mergeCell ref="AE176:AH176"/>
    <mergeCell ref="AI176:AM176"/>
    <mergeCell ref="AS176:AW176"/>
    <mergeCell ref="AX176:BB176"/>
    <mergeCell ref="AN176:AR176"/>
    <mergeCell ref="AK156:AS157"/>
    <mergeCell ref="AE156:AF157"/>
    <mergeCell ref="AN173:AR173"/>
    <mergeCell ref="C173:P173"/>
    <mergeCell ref="Q173:R173"/>
    <mergeCell ref="S173:V173"/>
    <mergeCell ref="W173:Z173"/>
    <mergeCell ref="AA173:AD173"/>
    <mergeCell ref="AE173:AH173"/>
    <mergeCell ref="AI173:AM173"/>
    <mergeCell ref="AN168:AR172"/>
    <mergeCell ref="AT152:BB152"/>
    <mergeCell ref="C175:P175"/>
    <mergeCell ref="C146:AD146"/>
    <mergeCell ref="AG146:AJ146"/>
    <mergeCell ref="C164:BB164"/>
    <mergeCell ref="C167:P172"/>
    <mergeCell ref="S168:V172"/>
    <mergeCell ref="W168:Z172"/>
    <mergeCell ref="AG148:AJ148"/>
    <mergeCell ref="AE149:AF149"/>
    <mergeCell ref="AE148:AF148"/>
    <mergeCell ref="C157:AD157"/>
    <mergeCell ref="AK150:AS150"/>
    <mergeCell ref="C163:BB163"/>
    <mergeCell ref="AX168:BB172"/>
    <mergeCell ref="AS168:AW172"/>
    <mergeCell ref="AE158:AF158"/>
    <mergeCell ref="AG158:AJ158"/>
    <mergeCell ref="AK158:AS158"/>
    <mergeCell ref="AG145:AJ145"/>
    <mergeCell ref="AK148:AS148"/>
    <mergeCell ref="AK145:AS145"/>
    <mergeCell ref="AG147:AJ147"/>
    <mergeCell ref="AT149:BB149"/>
    <mergeCell ref="AT148:BB148"/>
    <mergeCell ref="AG149:AJ149"/>
    <mergeCell ref="AT147:BB147"/>
    <mergeCell ref="AE152:AF152"/>
    <mergeCell ref="AI168:AM172"/>
    <mergeCell ref="AE168:AH172"/>
    <mergeCell ref="AA168:AD172"/>
    <mergeCell ref="AE153:AF153"/>
    <mergeCell ref="AG156:AJ157"/>
    <mergeCell ref="AI167:BB167"/>
    <mergeCell ref="AE155:AF155"/>
    <mergeCell ref="AT155:BB155"/>
    <mergeCell ref="AT153:BB153"/>
    <mergeCell ref="AG123:AL123"/>
    <mergeCell ref="AM127:AP127"/>
    <mergeCell ref="AQ127:AT127"/>
    <mergeCell ref="C127:L127"/>
    <mergeCell ref="M127:T127"/>
    <mergeCell ref="AA127:AF127"/>
    <mergeCell ref="U127:Z127"/>
    <mergeCell ref="AG127:AL127"/>
    <mergeCell ref="C126:L126"/>
    <mergeCell ref="M126:T126"/>
    <mergeCell ref="U126:Z126"/>
    <mergeCell ref="M119:T119"/>
    <mergeCell ref="M120:T120"/>
    <mergeCell ref="AA117:AF117"/>
    <mergeCell ref="U125:Z125"/>
    <mergeCell ref="AA120:AF120"/>
    <mergeCell ref="AA123:AF123"/>
    <mergeCell ref="M122:T122"/>
    <mergeCell ref="M121:T121"/>
    <mergeCell ref="AA122:AF122"/>
    <mergeCell ref="AG117:AL117"/>
    <mergeCell ref="U122:Z122"/>
    <mergeCell ref="M117:T117"/>
    <mergeCell ref="U121:Z121"/>
    <mergeCell ref="M118:T118"/>
    <mergeCell ref="U117:Z117"/>
    <mergeCell ref="AG119:AL119"/>
    <mergeCell ref="AG120:AL120"/>
    <mergeCell ref="AG122:AL122"/>
    <mergeCell ref="AA121:AF121"/>
    <mergeCell ref="M105:T114"/>
    <mergeCell ref="C105:L114"/>
    <mergeCell ref="AG116:AL116"/>
    <mergeCell ref="AM115:AP115"/>
    <mergeCell ref="AA115:AF115"/>
    <mergeCell ref="C115:L115"/>
    <mergeCell ref="AA116:AF116"/>
    <mergeCell ref="C116:L116"/>
    <mergeCell ref="M116:T116"/>
    <mergeCell ref="AG115:AL115"/>
    <mergeCell ref="C143:AD143"/>
    <mergeCell ref="U118:Z118"/>
    <mergeCell ref="M115:T115"/>
    <mergeCell ref="U116:Z116"/>
    <mergeCell ref="U115:Z115"/>
    <mergeCell ref="C118:L118"/>
    <mergeCell ref="U124:Z124"/>
    <mergeCell ref="M124:T124"/>
    <mergeCell ref="C123:L123"/>
    <mergeCell ref="M123:T123"/>
    <mergeCell ref="C117:L117"/>
    <mergeCell ref="C119:L119"/>
    <mergeCell ref="C120:L120"/>
    <mergeCell ref="AE64:AJ64"/>
    <mergeCell ref="C68:Y68"/>
    <mergeCell ref="C69:Y69"/>
    <mergeCell ref="C70:Y71"/>
    <mergeCell ref="C82:BB82"/>
    <mergeCell ref="AE75:AJ77"/>
    <mergeCell ref="AK72:AP74"/>
    <mergeCell ref="AB64:AD64"/>
    <mergeCell ref="Z64:AA64"/>
    <mergeCell ref="AW65:BB66"/>
    <mergeCell ref="AW67:BB67"/>
    <mergeCell ref="AW68:BB69"/>
    <mergeCell ref="AK65:AP66"/>
    <mergeCell ref="AQ65:AV66"/>
    <mergeCell ref="AK67:AP67"/>
    <mergeCell ref="AQ67:AV67"/>
    <mergeCell ref="AK68:AP69"/>
    <mergeCell ref="C61:Y63"/>
    <mergeCell ref="AB61:AD63"/>
    <mergeCell ref="Z61:AA63"/>
    <mergeCell ref="C67:Y67"/>
    <mergeCell ref="AB67:AD67"/>
    <mergeCell ref="Z67:AA67"/>
    <mergeCell ref="C65:Y66"/>
    <mergeCell ref="AB65:AD66"/>
    <mergeCell ref="Z65:AA66"/>
    <mergeCell ref="C64:Y64"/>
    <mergeCell ref="AK64:AP64"/>
    <mergeCell ref="AQ64:AV64"/>
    <mergeCell ref="AW64:BB64"/>
    <mergeCell ref="AW61:BB63"/>
    <mergeCell ref="AK61:AP63"/>
    <mergeCell ref="AQ61:AV63"/>
    <mergeCell ref="C53:O53"/>
    <mergeCell ref="P49:Y51"/>
    <mergeCell ref="P52:Y52"/>
    <mergeCell ref="P53:Y53"/>
    <mergeCell ref="C55:BB55"/>
    <mergeCell ref="C58:BB58"/>
    <mergeCell ref="M45:BA45"/>
    <mergeCell ref="X41:BA41"/>
    <mergeCell ref="C49:O51"/>
    <mergeCell ref="S46:BA46"/>
    <mergeCell ref="S47:BA47"/>
    <mergeCell ref="AE61:AJ63"/>
    <mergeCell ref="C57:BB57"/>
    <mergeCell ref="Z49:AI51"/>
    <mergeCell ref="Z52:AI52"/>
    <mergeCell ref="Z53:AI53"/>
    <mergeCell ref="B1:BC1"/>
    <mergeCell ref="AN4:BB4"/>
    <mergeCell ref="AT5:BB5"/>
    <mergeCell ref="B2:AL2"/>
    <mergeCell ref="AQ27:BB27"/>
    <mergeCell ref="C52:O52"/>
    <mergeCell ref="C38:N38"/>
    <mergeCell ref="O38:BA38"/>
    <mergeCell ref="C39:BA39"/>
    <mergeCell ref="L44:BA44"/>
    <mergeCell ref="AV6:BB6"/>
    <mergeCell ref="AT7:BB7"/>
    <mergeCell ref="C27:AE27"/>
    <mergeCell ref="Z43:BA43"/>
    <mergeCell ref="AT8:BB8"/>
    <mergeCell ref="AU9:BB9"/>
    <mergeCell ref="AA25:AD25"/>
    <mergeCell ref="AA40:BA40"/>
    <mergeCell ref="C42:BA42"/>
    <mergeCell ref="AF27:AO27"/>
    <mergeCell ref="AQ78:AV79"/>
    <mergeCell ref="AW78:BB79"/>
    <mergeCell ref="AS86:AW86"/>
    <mergeCell ref="AX86:BB86"/>
    <mergeCell ref="AX84:BB85"/>
    <mergeCell ref="AS84:AW85"/>
    <mergeCell ref="AO86:AR86"/>
    <mergeCell ref="AO84:AR85"/>
    <mergeCell ref="AK78:AP79"/>
    <mergeCell ref="BT68:BT69"/>
    <mergeCell ref="BU68:BU69"/>
    <mergeCell ref="CC78:CC79"/>
    <mergeCell ref="CD78:CD79"/>
    <mergeCell ref="CE78:CE79"/>
    <mergeCell ref="CB78:CB79"/>
    <mergeCell ref="BT78:BT79"/>
    <mergeCell ref="BV61:BV63"/>
    <mergeCell ref="BW61:BW63"/>
    <mergeCell ref="BX61:BX63"/>
    <mergeCell ref="BY61:BY63"/>
    <mergeCell ref="AQ72:AV74"/>
    <mergeCell ref="Z70:AA71"/>
    <mergeCell ref="AE70:AJ71"/>
    <mergeCell ref="AB70:AD71"/>
    <mergeCell ref="BT61:BT63"/>
    <mergeCell ref="BU61:BU63"/>
    <mergeCell ref="BZ65:BZ66"/>
    <mergeCell ref="CA65:CA66"/>
    <mergeCell ref="BZ61:BZ63"/>
    <mergeCell ref="CA61:CA63"/>
    <mergeCell ref="CB61:CB63"/>
    <mergeCell ref="CC61:CC63"/>
    <mergeCell ref="BT65:BT66"/>
    <mergeCell ref="BU65:BU66"/>
    <mergeCell ref="BV65:BV66"/>
    <mergeCell ref="BW65:BW66"/>
    <mergeCell ref="BX65:BX66"/>
    <mergeCell ref="BY65:BY66"/>
    <mergeCell ref="CB65:CB66"/>
    <mergeCell ref="CC65:CC66"/>
    <mergeCell ref="CD65:CD66"/>
    <mergeCell ref="CE65:CE66"/>
    <mergeCell ref="CD61:CD63"/>
    <mergeCell ref="CE61:CE63"/>
    <mergeCell ref="BZ68:BZ69"/>
    <mergeCell ref="CA68:CA69"/>
    <mergeCell ref="CB68:CB69"/>
    <mergeCell ref="CC68:CC69"/>
    <mergeCell ref="BV68:BV69"/>
    <mergeCell ref="BW68:BW69"/>
    <mergeCell ref="BX68:BX69"/>
    <mergeCell ref="BY68:BY69"/>
    <mergeCell ref="CD68:CD69"/>
    <mergeCell ref="CE68:CE69"/>
    <mergeCell ref="BT70:BT71"/>
    <mergeCell ref="BU70:BU71"/>
    <mergeCell ref="BV70:BV71"/>
    <mergeCell ref="BW70:BW71"/>
    <mergeCell ref="CD70:CD71"/>
    <mergeCell ref="CE70:CE71"/>
    <mergeCell ref="BX70:BX71"/>
    <mergeCell ref="BY70:BY71"/>
    <mergeCell ref="CC70:CC71"/>
    <mergeCell ref="CB70:CB71"/>
    <mergeCell ref="BX72:BX74"/>
    <mergeCell ref="BY72:BY74"/>
    <mergeCell ref="BZ72:BZ74"/>
    <mergeCell ref="BZ70:BZ71"/>
    <mergeCell ref="CA70:CA71"/>
    <mergeCell ref="CA72:CA74"/>
    <mergeCell ref="CD72:CD74"/>
    <mergeCell ref="CE72:CE74"/>
    <mergeCell ref="BT72:BT74"/>
    <mergeCell ref="BU72:BU74"/>
    <mergeCell ref="BV72:BV74"/>
    <mergeCell ref="BW72:BW74"/>
    <mergeCell ref="BU75:BU77"/>
    <mergeCell ref="BV75:BV77"/>
    <mergeCell ref="BW75:BW77"/>
    <mergeCell ref="BX75:BX77"/>
    <mergeCell ref="CB72:CB74"/>
    <mergeCell ref="CC72:CC74"/>
    <mergeCell ref="CC75:CC77"/>
    <mergeCell ref="BY78:BY79"/>
    <mergeCell ref="AB78:AD79"/>
    <mergeCell ref="BU78:BU79"/>
    <mergeCell ref="CD75:CD77"/>
    <mergeCell ref="CE75:CE77"/>
    <mergeCell ref="BT75:BT77"/>
    <mergeCell ref="BY75:BY77"/>
    <mergeCell ref="BZ75:BZ77"/>
    <mergeCell ref="CA75:CA77"/>
    <mergeCell ref="CB75:CB77"/>
    <mergeCell ref="C34:AE35"/>
    <mergeCell ref="AQ28:AX29"/>
    <mergeCell ref="AY28:BB29"/>
    <mergeCell ref="BZ78:BZ79"/>
    <mergeCell ref="CA78:CA79"/>
    <mergeCell ref="Z78:AA79"/>
    <mergeCell ref="AE78:AJ79"/>
    <mergeCell ref="BV78:BV79"/>
    <mergeCell ref="BW78:BW79"/>
    <mergeCell ref="BX78:BX79"/>
    <mergeCell ref="AA126:AF126"/>
    <mergeCell ref="AU127:AX127"/>
    <mergeCell ref="AY127:BB127"/>
    <mergeCell ref="C132:Y132"/>
    <mergeCell ref="AQ34:BB35"/>
    <mergeCell ref="C28:AE29"/>
    <mergeCell ref="AF28:AO35"/>
    <mergeCell ref="C30:AE31"/>
    <mergeCell ref="C32:AE32"/>
    <mergeCell ref="C33:AE33"/>
    <mergeCell ref="AE150:AF150"/>
    <mergeCell ref="Q167:R172"/>
    <mergeCell ref="S167:AH167"/>
    <mergeCell ref="AG152:AJ152"/>
    <mergeCell ref="C144:AD144"/>
    <mergeCell ref="AA125:AF125"/>
    <mergeCell ref="C141:AD142"/>
    <mergeCell ref="C137:BB137"/>
    <mergeCell ref="AG125:AL125"/>
    <mergeCell ref="AM125:AP125"/>
    <mergeCell ref="Q203:V203"/>
    <mergeCell ref="Q200:V200"/>
    <mergeCell ref="Q213:V213"/>
    <mergeCell ref="Q214:V214"/>
    <mergeCell ref="AG150:AJ150"/>
    <mergeCell ref="AG151:AJ151"/>
    <mergeCell ref="Q201:V201"/>
    <mergeCell ref="Q202:V202"/>
    <mergeCell ref="C151:AD151"/>
    <mergeCell ref="C150:AD150"/>
    <mergeCell ref="Q216:V216"/>
    <mergeCell ref="Q217:V217"/>
    <mergeCell ref="Q215:V215"/>
    <mergeCell ref="W214:Z214"/>
    <mergeCell ref="W215:Z215"/>
    <mergeCell ref="W216:Z216"/>
    <mergeCell ref="W220:Z220"/>
    <mergeCell ref="C249:J249"/>
    <mergeCell ref="C250:J250"/>
    <mergeCell ref="Q218:V218"/>
    <mergeCell ref="Q219:V219"/>
    <mergeCell ref="C226:J237"/>
    <mergeCell ref="Q220:V220"/>
    <mergeCell ref="C223:BB224"/>
    <mergeCell ref="C221:P221"/>
    <mergeCell ref="C220:P220"/>
    <mergeCell ref="AA221:AD221"/>
    <mergeCell ref="C252:J252"/>
    <mergeCell ref="C253:J253"/>
    <mergeCell ref="K252:P252"/>
    <mergeCell ref="Q221:V221"/>
    <mergeCell ref="K239:P239"/>
    <mergeCell ref="Q239:V239"/>
    <mergeCell ref="W239:AA239"/>
    <mergeCell ref="AB239:AF239"/>
    <mergeCell ref="Q244:V244"/>
    <mergeCell ref="C254:J254"/>
    <mergeCell ref="C238:J238"/>
    <mergeCell ref="C239:J239"/>
    <mergeCell ref="C240:J240"/>
    <mergeCell ref="C251:J251"/>
    <mergeCell ref="C246:J246"/>
    <mergeCell ref="C247:J247"/>
    <mergeCell ref="C248:J248"/>
    <mergeCell ref="C259:J259"/>
    <mergeCell ref="Q258:V258"/>
    <mergeCell ref="W258:AA258"/>
    <mergeCell ref="W257:AA257"/>
    <mergeCell ref="K259:P259"/>
    <mergeCell ref="Q259:V259"/>
    <mergeCell ref="W259:AA259"/>
    <mergeCell ref="K258:P258"/>
    <mergeCell ref="W255:AA255"/>
    <mergeCell ref="K257:P257"/>
    <mergeCell ref="Q252:V252"/>
    <mergeCell ref="W252:AA252"/>
    <mergeCell ref="Q257:V257"/>
    <mergeCell ref="K254:P254"/>
    <mergeCell ref="Q254:V254"/>
    <mergeCell ref="C86:AN86"/>
    <mergeCell ref="C73:Y73"/>
    <mergeCell ref="C74:P74"/>
    <mergeCell ref="AE72:AJ74"/>
    <mergeCell ref="AB72:AD74"/>
    <mergeCell ref="Z72:AA74"/>
    <mergeCell ref="C72:Y72"/>
    <mergeCell ref="C75:Y77"/>
    <mergeCell ref="Z68:AA69"/>
    <mergeCell ref="AT150:BB150"/>
    <mergeCell ref="AO89:AR89"/>
    <mergeCell ref="AS89:AW89"/>
    <mergeCell ref="AX89:BB89"/>
    <mergeCell ref="AO91:AR92"/>
    <mergeCell ref="AS91:AW92"/>
    <mergeCell ref="C100:BB100"/>
    <mergeCell ref="C91:AN92"/>
    <mergeCell ref="AX91:BB92"/>
    <mergeCell ref="Z75:AA77"/>
    <mergeCell ref="C78:Y79"/>
    <mergeCell ref="C90:AN90"/>
    <mergeCell ref="AO90:AR90"/>
    <mergeCell ref="AS90:AW90"/>
    <mergeCell ref="AX90:BB90"/>
    <mergeCell ref="AO87:AR88"/>
    <mergeCell ref="C87:AN88"/>
    <mergeCell ref="C89:AN89"/>
    <mergeCell ref="AS87:AW88"/>
    <mergeCell ref="AM269:AV269"/>
    <mergeCell ref="AM270:AV270"/>
    <mergeCell ref="C269:Y269"/>
    <mergeCell ref="C270:Y270"/>
    <mergeCell ref="AX93:BB94"/>
    <mergeCell ref="C93:AN94"/>
    <mergeCell ref="C95:AN96"/>
    <mergeCell ref="AO93:AR94"/>
    <mergeCell ref="AS93:AW94"/>
    <mergeCell ref="Q255:V255"/>
    <mergeCell ref="C264:P266"/>
    <mergeCell ref="Q266:AA266"/>
    <mergeCell ref="Q267:AA267"/>
    <mergeCell ref="C159:AD159"/>
    <mergeCell ref="C257:J257"/>
    <mergeCell ref="C255:J255"/>
    <mergeCell ref="C256:J256"/>
    <mergeCell ref="C258:J258"/>
    <mergeCell ref="K255:P255"/>
    <mergeCell ref="K256:P256"/>
    <mergeCell ref="AE10:BB11"/>
    <mergeCell ref="AK151:AS151"/>
    <mergeCell ref="AT151:BB151"/>
    <mergeCell ref="U123:Z123"/>
    <mergeCell ref="U119:Z119"/>
    <mergeCell ref="U120:Z120"/>
    <mergeCell ref="AX87:BB88"/>
    <mergeCell ref="C84:AN85"/>
    <mergeCell ref="AY111:BB114"/>
    <mergeCell ref="AB75:AD77"/>
    <mergeCell ref="AT154:BB154"/>
    <mergeCell ref="C161:BB162"/>
    <mergeCell ref="C154:AD154"/>
    <mergeCell ref="AE154:AF154"/>
    <mergeCell ref="AG154:AJ154"/>
    <mergeCell ref="AK154:AS154"/>
    <mergeCell ref="AE159:AF159"/>
    <mergeCell ref="AG159:AJ159"/>
    <mergeCell ref="AK159:AS159"/>
    <mergeCell ref="AT159:BB159"/>
  </mergeCells>
  <dataValidations count="1">
    <dataValidation type="list" allowBlank="1" showInputMessage="1" showErrorMessage="1" sqref="AA24:AD24">
      <formula1>$B$285:$B$296</formula1>
    </dataValidation>
  </dataValidations>
  <hyperlinks>
    <hyperlink ref="B2:AL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5" manualBreakCount="5">
    <brk id="99" min="2" max="53" man="1"/>
    <brk id="135" min="2" max="53" man="1"/>
    <brk id="162" min="2" max="53" man="1"/>
    <brk id="185" min="2" max="53" man="1"/>
    <brk id="224" min="2" max="53" man="1"/>
  </rowBreaks>
  <legacyDrawing r:id="rId2"/>
</worksheet>
</file>

<file path=xl/worksheets/sheet2.xml><?xml version="1.0" encoding="utf-8"?>
<worksheet xmlns="http://schemas.openxmlformats.org/spreadsheetml/2006/main" xmlns:r="http://schemas.openxmlformats.org/officeDocument/2006/relationships">
  <sheetPr>
    <tabColor indexed="10"/>
  </sheetPr>
  <dimension ref="A1:DC318"/>
  <sheetViews>
    <sheetView zoomScalePageLayoutView="0" workbookViewId="0" topLeftCell="A1">
      <selection activeCell="A1" sqref="A1"/>
    </sheetView>
  </sheetViews>
  <sheetFormatPr defaultColWidth="2.75390625" defaultRowHeight="12" customHeight="1"/>
  <cols>
    <col min="1" max="11" width="2.75390625" style="1" customWidth="1"/>
    <col min="12" max="12" width="2.375" style="1" customWidth="1"/>
    <col min="13" max="27" width="2.75390625" style="1" customWidth="1"/>
    <col min="28" max="28" width="2.875" style="1" customWidth="1"/>
    <col min="29" max="29" width="2.75390625" style="1" customWidth="1"/>
    <col min="30" max="30" width="2.625" style="1" customWidth="1"/>
    <col min="31" max="31" width="3.375" style="1" customWidth="1"/>
    <col min="32" max="32" width="3.625" style="1" customWidth="1"/>
    <col min="33" max="34" width="2.75390625" style="1" customWidth="1"/>
    <col min="35" max="35" width="3.00390625" style="1" customWidth="1"/>
    <col min="36" max="37" width="2.75390625" style="1" customWidth="1"/>
    <col min="38" max="38" width="3.00390625" style="1" customWidth="1"/>
    <col min="39" max="55" width="2.75390625" style="1" customWidth="1"/>
    <col min="56" max="56" width="2.625" style="1" customWidth="1"/>
    <col min="57" max="57" width="7.75390625" style="1" hidden="1" customWidth="1"/>
    <col min="58" max="58" width="5.875" style="1" hidden="1" customWidth="1"/>
    <col min="59" max="59" width="6.75390625" style="1" hidden="1" customWidth="1"/>
    <col min="60" max="61" width="5.875" style="1" hidden="1" customWidth="1"/>
    <col min="62" max="62" width="6.875" style="1" hidden="1" customWidth="1"/>
    <col min="63" max="63" width="5.125" style="1" hidden="1" customWidth="1"/>
    <col min="64" max="64" width="6.00390625" style="1" hidden="1" customWidth="1"/>
    <col min="65" max="66" width="5.875" style="1" hidden="1" customWidth="1"/>
    <col min="67" max="67" width="7.25390625" style="1" hidden="1" customWidth="1"/>
    <col min="68" max="68" width="5.75390625" style="1" hidden="1" customWidth="1"/>
    <col min="69" max="69" width="6.375" style="1" hidden="1" customWidth="1"/>
    <col min="70" max="70" width="6.00390625" style="1" hidden="1" customWidth="1"/>
    <col min="71" max="71" width="6.25390625" style="1" hidden="1" customWidth="1"/>
    <col min="72" max="95" width="6.75390625" style="1" customWidth="1"/>
    <col min="96" max="107" width="9.75390625" style="1" customWidth="1"/>
    <col min="108" max="16384" width="2.75390625" style="1" customWidth="1"/>
  </cols>
  <sheetData>
    <row r="1" spans="2:55" ht="15" customHeight="1">
      <c r="B1" s="627" t="s">
        <v>187</v>
      </c>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row>
    <row r="2" spans="2:55" ht="15" customHeight="1" thickBot="1">
      <c r="B2" s="412" t="s">
        <v>289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11"/>
      <c r="AN2" s="11"/>
      <c r="AO2" s="11"/>
      <c r="AP2" s="11"/>
      <c r="AQ2" s="11"/>
      <c r="AR2" s="11"/>
      <c r="AS2" s="11"/>
      <c r="AT2" s="11"/>
      <c r="AU2" s="11"/>
      <c r="AV2" s="11"/>
      <c r="AW2" s="11"/>
      <c r="AX2" s="11"/>
      <c r="AY2" s="11"/>
      <c r="AZ2" s="11"/>
      <c r="BA2" s="11"/>
      <c r="BB2" s="11"/>
      <c r="BC2" s="11"/>
    </row>
    <row r="3" spans="2:55" ht="12"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4"/>
    </row>
    <row r="4" spans="2:55" ht="9.75" customHeight="1">
      <c r="B4" s="15"/>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411" t="s">
        <v>337</v>
      </c>
      <c r="AO4" s="411"/>
      <c r="AP4" s="411"/>
      <c r="AQ4" s="411"/>
      <c r="AR4" s="411"/>
      <c r="AS4" s="411"/>
      <c r="AT4" s="411"/>
      <c r="AU4" s="411"/>
      <c r="AV4" s="411"/>
      <c r="AW4" s="411"/>
      <c r="AX4" s="411"/>
      <c r="AY4" s="411"/>
      <c r="AZ4" s="411"/>
      <c r="BA4" s="411"/>
      <c r="BB4" s="411"/>
      <c r="BC4" s="16"/>
    </row>
    <row r="5" spans="2:55" ht="9.75" customHeight="1">
      <c r="B5" s="15"/>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104"/>
      <c r="AE5" s="104"/>
      <c r="AF5" s="104"/>
      <c r="AG5" s="104"/>
      <c r="AH5" s="104"/>
      <c r="AI5" s="104"/>
      <c r="AJ5" s="104"/>
      <c r="AK5" s="104"/>
      <c r="AL5" s="104"/>
      <c r="AM5" s="104"/>
      <c r="AN5" s="104"/>
      <c r="AO5" s="104"/>
      <c r="AP5" s="104"/>
      <c r="AQ5" s="104"/>
      <c r="AR5" s="104"/>
      <c r="AS5" s="104"/>
      <c r="AT5" s="223" t="s">
        <v>357</v>
      </c>
      <c r="AU5" s="223"/>
      <c r="AV5" s="223"/>
      <c r="AW5" s="223"/>
      <c r="AX5" s="223"/>
      <c r="AY5" s="223"/>
      <c r="AZ5" s="223"/>
      <c r="BA5" s="223"/>
      <c r="BB5" s="223"/>
      <c r="BC5" s="16"/>
    </row>
    <row r="6" spans="2:55" ht="9.75" customHeight="1">
      <c r="B6" s="15"/>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104"/>
      <c r="AE6" s="104"/>
      <c r="AF6" s="104"/>
      <c r="AG6" s="104"/>
      <c r="AH6" s="104"/>
      <c r="AI6" s="104"/>
      <c r="AJ6" s="104"/>
      <c r="AK6" s="104"/>
      <c r="AL6" s="104"/>
      <c r="AM6" s="104"/>
      <c r="AN6" s="104"/>
      <c r="AO6" s="104"/>
      <c r="AP6" s="104"/>
      <c r="AQ6" s="104"/>
      <c r="AR6" s="104"/>
      <c r="AS6" s="104"/>
      <c r="AT6" s="104"/>
      <c r="AU6" s="104"/>
      <c r="AV6" s="223" t="s">
        <v>358</v>
      </c>
      <c r="AW6" s="223"/>
      <c r="AX6" s="223"/>
      <c r="AY6" s="223"/>
      <c r="AZ6" s="223"/>
      <c r="BA6" s="223"/>
      <c r="BB6" s="223"/>
      <c r="BC6" s="16"/>
    </row>
    <row r="7" spans="2:55" ht="9.75" customHeight="1">
      <c r="B7" s="15"/>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04"/>
      <c r="AE7" s="104"/>
      <c r="AF7" s="104"/>
      <c r="AG7" s="104"/>
      <c r="AH7" s="104"/>
      <c r="AI7" s="104"/>
      <c r="AJ7" s="104"/>
      <c r="AK7" s="104"/>
      <c r="AL7" s="104"/>
      <c r="AM7" s="104"/>
      <c r="AN7" s="104"/>
      <c r="AO7" s="104"/>
      <c r="AP7" s="104"/>
      <c r="AQ7" s="104"/>
      <c r="AR7" s="104"/>
      <c r="AS7" s="104"/>
      <c r="AT7" s="223" t="s">
        <v>359</v>
      </c>
      <c r="AU7" s="223"/>
      <c r="AV7" s="223"/>
      <c r="AW7" s="223"/>
      <c r="AX7" s="223"/>
      <c r="AY7" s="223"/>
      <c r="AZ7" s="223"/>
      <c r="BA7" s="223"/>
      <c r="BB7" s="223"/>
      <c r="BC7" s="16"/>
    </row>
    <row r="8" spans="2:55" ht="9.75" customHeight="1">
      <c r="B8" s="15"/>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104"/>
      <c r="AE8" s="104"/>
      <c r="AF8" s="104"/>
      <c r="AG8" s="104"/>
      <c r="AH8" s="104"/>
      <c r="AI8" s="104"/>
      <c r="AJ8" s="104"/>
      <c r="AK8" s="104"/>
      <c r="AL8" s="104"/>
      <c r="AM8" s="104"/>
      <c r="AN8" s="104"/>
      <c r="AO8" s="104"/>
      <c r="AP8" s="104"/>
      <c r="AQ8" s="104"/>
      <c r="AR8" s="104"/>
      <c r="AS8" s="104"/>
      <c r="AT8" s="223" t="s">
        <v>360</v>
      </c>
      <c r="AU8" s="223"/>
      <c r="AV8" s="223"/>
      <c r="AW8" s="223"/>
      <c r="AX8" s="223"/>
      <c r="AY8" s="223"/>
      <c r="AZ8" s="223"/>
      <c r="BA8" s="223"/>
      <c r="BB8" s="223"/>
      <c r="BC8" s="16"/>
    </row>
    <row r="9" spans="2:55" ht="9.75" customHeight="1">
      <c r="B9" s="15"/>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104"/>
      <c r="AE9" s="104"/>
      <c r="AF9" s="104"/>
      <c r="AG9" s="104"/>
      <c r="AH9" s="104"/>
      <c r="AI9" s="104"/>
      <c r="AJ9" s="104"/>
      <c r="AK9" s="104"/>
      <c r="AL9" s="104"/>
      <c r="AM9" s="104"/>
      <c r="AN9" s="104"/>
      <c r="AO9" s="104"/>
      <c r="AP9" s="104"/>
      <c r="AQ9" s="104"/>
      <c r="AR9" s="104"/>
      <c r="AS9" s="104"/>
      <c r="AT9" s="104"/>
      <c r="AU9" s="223" t="s">
        <v>24</v>
      </c>
      <c r="AV9" s="223"/>
      <c r="AW9" s="223"/>
      <c r="AX9" s="223"/>
      <c r="AY9" s="223"/>
      <c r="AZ9" s="223"/>
      <c r="BA9" s="223"/>
      <c r="BB9" s="223"/>
      <c r="BC9" s="16"/>
    </row>
    <row r="10" spans="2:55" ht="9.75" customHeight="1">
      <c r="B10" s="15"/>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223" t="s">
        <v>188</v>
      </c>
      <c r="AJ10" s="223"/>
      <c r="AK10" s="223"/>
      <c r="AL10" s="223"/>
      <c r="AM10" s="223"/>
      <c r="AN10" s="223"/>
      <c r="AO10" s="223"/>
      <c r="AP10" s="223"/>
      <c r="AQ10" s="223"/>
      <c r="AR10" s="223"/>
      <c r="AS10" s="223"/>
      <c r="AT10" s="223"/>
      <c r="AU10" s="223"/>
      <c r="AV10" s="223"/>
      <c r="AW10" s="223"/>
      <c r="AX10" s="223"/>
      <c r="AY10" s="223"/>
      <c r="AZ10" s="223"/>
      <c r="BA10" s="223"/>
      <c r="BB10" s="223"/>
      <c r="BC10" s="16"/>
    </row>
    <row r="11" spans="2:55" ht="9.75" customHeight="1">
      <c r="B11" s="15"/>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223"/>
      <c r="AJ11" s="223"/>
      <c r="AK11" s="223"/>
      <c r="AL11" s="223"/>
      <c r="AM11" s="223"/>
      <c r="AN11" s="223"/>
      <c r="AO11" s="223"/>
      <c r="AP11" s="223"/>
      <c r="AQ11" s="223"/>
      <c r="AR11" s="223"/>
      <c r="AS11" s="223"/>
      <c r="AT11" s="223"/>
      <c r="AU11" s="223"/>
      <c r="AV11" s="223"/>
      <c r="AW11" s="223"/>
      <c r="AX11" s="223"/>
      <c r="AY11" s="223"/>
      <c r="AZ11" s="223"/>
      <c r="BA11" s="223"/>
      <c r="BB11" s="223"/>
      <c r="BC11" s="16"/>
    </row>
    <row r="12" spans="2:55" ht="15" customHeight="1">
      <c r="B12" s="15"/>
      <c r="C12" s="57"/>
      <c r="D12" s="57"/>
      <c r="E12" s="57"/>
      <c r="F12" s="57"/>
      <c r="G12" s="57"/>
      <c r="H12" s="57"/>
      <c r="I12" s="57"/>
      <c r="J12" s="6"/>
      <c r="K12" s="6"/>
      <c r="L12" s="57"/>
      <c r="M12" s="57"/>
      <c r="N12" s="57"/>
      <c r="O12" s="57"/>
      <c r="P12" s="57"/>
      <c r="Q12" s="57"/>
      <c r="R12" s="613" t="s">
        <v>336</v>
      </c>
      <c r="S12" s="614"/>
      <c r="T12" s="614"/>
      <c r="U12" s="614"/>
      <c r="V12" s="614"/>
      <c r="W12" s="614"/>
      <c r="X12" s="614"/>
      <c r="Y12" s="614"/>
      <c r="Z12" s="614"/>
      <c r="AA12" s="614"/>
      <c r="AB12" s="614"/>
      <c r="AC12" s="614"/>
      <c r="AD12" s="614"/>
      <c r="AE12" s="614"/>
      <c r="AF12" s="614"/>
      <c r="AG12" s="614"/>
      <c r="AH12" s="614"/>
      <c r="AI12" s="614"/>
      <c r="AJ12" s="614"/>
      <c r="AK12" s="614"/>
      <c r="AL12" s="614"/>
      <c r="AM12" s="615"/>
      <c r="AN12" s="57"/>
      <c r="AO12" s="57"/>
      <c r="AP12" s="57"/>
      <c r="AQ12" s="57"/>
      <c r="AR12" s="57"/>
      <c r="AS12" s="57"/>
      <c r="AT12" s="57"/>
      <c r="AU12" s="57"/>
      <c r="AV12" s="57"/>
      <c r="AW12" s="57"/>
      <c r="AX12" s="57"/>
      <c r="AY12" s="57"/>
      <c r="AZ12" s="57"/>
      <c r="BA12" s="57"/>
      <c r="BB12" s="57"/>
      <c r="BC12" s="16"/>
    </row>
    <row r="13" spans="2:55" ht="6" customHeight="1">
      <c r="B13" s="15"/>
      <c r="C13" s="57"/>
      <c r="D13" s="57"/>
      <c r="E13" s="59"/>
      <c r="F13" s="59"/>
      <c r="G13" s="59"/>
      <c r="H13" s="59"/>
      <c r="I13" s="59"/>
      <c r="J13" s="59"/>
      <c r="K13" s="59"/>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16"/>
    </row>
    <row r="14" spans="2:55" ht="12" customHeight="1">
      <c r="B14" s="15"/>
      <c r="C14" s="57"/>
      <c r="D14" s="57"/>
      <c r="E14" s="57"/>
      <c r="F14" s="57"/>
      <c r="G14" s="57"/>
      <c r="H14" s="57"/>
      <c r="I14" s="57"/>
      <c r="J14" s="57"/>
      <c r="K14" s="57"/>
      <c r="L14" s="57"/>
      <c r="M14" s="57"/>
      <c r="N14" s="570" t="s">
        <v>307</v>
      </c>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2"/>
      <c r="AR14" s="57"/>
      <c r="AS14" s="57"/>
      <c r="AT14" s="57"/>
      <c r="AU14" s="57"/>
      <c r="AV14" s="57"/>
      <c r="AW14" s="57"/>
      <c r="AX14" s="57"/>
      <c r="AY14" s="57"/>
      <c r="AZ14" s="57"/>
      <c r="BA14" s="57"/>
      <c r="BB14" s="57"/>
      <c r="BC14" s="16"/>
    </row>
    <row r="15" spans="2:55" ht="6" customHeight="1">
      <c r="B15" s="15"/>
      <c r="C15" s="57"/>
      <c r="D15" s="57"/>
      <c r="E15" s="57"/>
      <c r="F15" s="57"/>
      <c r="G15" s="57"/>
      <c r="H15" s="57"/>
      <c r="I15" s="57"/>
      <c r="J15" s="57"/>
      <c r="K15" s="57"/>
      <c r="L15" s="57"/>
      <c r="M15" s="5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7"/>
      <c r="AS15" s="57"/>
      <c r="AT15" s="57"/>
      <c r="AU15" s="57"/>
      <c r="AV15" s="57"/>
      <c r="AW15" s="57"/>
      <c r="AX15" s="57"/>
      <c r="AY15" s="57"/>
      <c r="AZ15" s="57"/>
      <c r="BA15" s="57"/>
      <c r="BB15" s="57"/>
      <c r="BC15" s="16"/>
    </row>
    <row r="16" spans="2:55" ht="9.75" customHeight="1">
      <c r="B16" s="15"/>
      <c r="C16" s="57"/>
      <c r="D16" s="57"/>
      <c r="E16" s="57"/>
      <c r="F16" s="57"/>
      <c r="G16" s="57"/>
      <c r="H16" s="57"/>
      <c r="I16" s="57"/>
      <c r="J16" s="57"/>
      <c r="K16" s="573" t="s">
        <v>317</v>
      </c>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5"/>
      <c r="AU16" s="57"/>
      <c r="AV16" s="57"/>
      <c r="AW16" s="57"/>
      <c r="AX16" s="57"/>
      <c r="AY16" s="57"/>
      <c r="AZ16" s="57"/>
      <c r="BA16" s="57"/>
      <c r="BB16" s="57"/>
      <c r="BC16" s="16"/>
    </row>
    <row r="17" spans="2:55" ht="9.75" customHeight="1">
      <c r="B17" s="15"/>
      <c r="C17" s="57"/>
      <c r="D17" s="57"/>
      <c r="E17" s="57"/>
      <c r="F17" s="57"/>
      <c r="G17" s="57"/>
      <c r="H17" s="57"/>
      <c r="I17" s="57"/>
      <c r="J17" s="57"/>
      <c r="K17" s="576"/>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8"/>
      <c r="AU17" s="57"/>
      <c r="AV17" s="57"/>
      <c r="AW17" s="57"/>
      <c r="AX17" s="57"/>
      <c r="AY17" s="57"/>
      <c r="AZ17" s="57"/>
      <c r="BA17" s="57"/>
      <c r="BB17" s="57"/>
      <c r="BC17" s="16"/>
    </row>
    <row r="18" spans="2:55" ht="9.75" customHeight="1">
      <c r="B18" s="15"/>
      <c r="C18" s="57"/>
      <c r="D18" s="57"/>
      <c r="E18" s="57"/>
      <c r="F18" s="57"/>
      <c r="G18" s="57"/>
      <c r="H18" s="57"/>
      <c r="I18" s="57"/>
      <c r="J18" s="57"/>
      <c r="K18" s="576"/>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8"/>
      <c r="AU18" s="57"/>
      <c r="AV18" s="57"/>
      <c r="AW18" s="57"/>
      <c r="AX18" s="57"/>
      <c r="AY18" s="57"/>
      <c r="AZ18" s="57"/>
      <c r="BA18" s="57"/>
      <c r="BB18" s="57"/>
      <c r="BC18" s="16"/>
    </row>
    <row r="19" spans="2:55" ht="9.75" customHeight="1">
      <c r="B19" s="15"/>
      <c r="C19" s="57"/>
      <c r="D19" s="57"/>
      <c r="E19" s="57"/>
      <c r="F19" s="57"/>
      <c r="G19" s="57"/>
      <c r="H19" s="57"/>
      <c r="I19" s="57"/>
      <c r="J19" s="57"/>
      <c r="K19" s="579"/>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1"/>
      <c r="AU19" s="57"/>
      <c r="AV19" s="57"/>
      <c r="AW19" s="57"/>
      <c r="AX19" s="57"/>
      <c r="AY19" s="57"/>
      <c r="AZ19" s="57"/>
      <c r="BA19" s="57"/>
      <c r="BB19" s="57"/>
      <c r="BC19" s="16"/>
    </row>
    <row r="20" spans="2:55" ht="6" customHeight="1">
      <c r="B20" s="15"/>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16"/>
    </row>
    <row r="21" spans="2:55" ht="4.5" customHeight="1">
      <c r="B21" s="15"/>
      <c r="C21" s="57"/>
      <c r="D21" s="57"/>
      <c r="E21" s="57"/>
      <c r="F21" s="57"/>
      <c r="G21" s="57"/>
      <c r="H21" s="57"/>
      <c r="I21" s="57"/>
      <c r="J21" s="57"/>
      <c r="K21" s="57"/>
      <c r="L21" s="57"/>
      <c r="M21" s="57"/>
      <c r="N21" s="57"/>
      <c r="O21" s="57"/>
      <c r="P21" s="17"/>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7"/>
      <c r="AP21" s="57"/>
      <c r="AQ21" s="57"/>
      <c r="AR21" s="57"/>
      <c r="AS21" s="57"/>
      <c r="AT21" s="57"/>
      <c r="AU21" s="57"/>
      <c r="AV21" s="57"/>
      <c r="AW21" s="57"/>
      <c r="AX21" s="57"/>
      <c r="AY21" s="57"/>
      <c r="AZ21" s="57"/>
      <c r="BA21" s="57"/>
      <c r="BB21" s="57"/>
      <c r="BC21" s="16"/>
    </row>
    <row r="22" spans="2:55" ht="12" customHeight="1">
      <c r="B22" s="15"/>
      <c r="C22" s="57"/>
      <c r="D22" s="57"/>
      <c r="E22" s="57"/>
      <c r="F22" s="57"/>
      <c r="G22" s="57"/>
      <c r="H22" s="57"/>
      <c r="I22" s="57"/>
      <c r="J22" s="57"/>
      <c r="K22" s="57"/>
      <c r="L22" s="57"/>
      <c r="M22" s="57"/>
      <c r="N22" s="57"/>
      <c r="O22" s="57"/>
      <c r="P22" s="19"/>
      <c r="Q22" s="582" t="s">
        <v>338</v>
      </c>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20"/>
      <c r="AP22" s="57"/>
      <c r="AQ22" s="57"/>
      <c r="AR22" s="57"/>
      <c r="AS22" s="57"/>
      <c r="AT22" s="57"/>
      <c r="AU22" s="57"/>
      <c r="AV22" s="57"/>
      <c r="AW22" s="57"/>
      <c r="AX22" s="57"/>
      <c r="AY22" s="57"/>
      <c r="AZ22" s="57"/>
      <c r="BA22" s="57"/>
      <c r="BB22" s="57"/>
      <c r="BC22" s="16"/>
    </row>
    <row r="23" spans="2:55" ht="12" customHeight="1">
      <c r="B23" s="15"/>
      <c r="C23" s="57"/>
      <c r="D23" s="57"/>
      <c r="E23" s="57"/>
      <c r="F23" s="57"/>
      <c r="G23" s="57"/>
      <c r="H23" s="57"/>
      <c r="I23" s="57"/>
      <c r="J23" s="57"/>
      <c r="K23" s="57"/>
      <c r="L23" s="57"/>
      <c r="M23" s="57"/>
      <c r="N23" s="57"/>
      <c r="O23" s="57"/>
      <c r="P23" s="19"/>
      <c r="Q23" s="582" t="s">
        <v>291</v>
      </c>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20"/>
      <c r="AP23" s="57"/>
      <c r="AQ23" s="57"/>
      <c r="AR23" s="55"/>
      <c r="AS23" s="55"/>
      <c r="AT23" s="55"/>
      <c r="AU23" s="55"/>
      <c r="AV23" s="55"/>
      <c r="AW23" s="57"/>
      <c r="AX23" s="57"/>
      <c r="AY23" s="57"/>
      <c r="AZ23" s="57"/>
      <c r="BA23" s="57"/>
      <c r="BB23" s="57"/>
      <c r="BC23" s="16"/>
    </row>
    <row r="24" spans="2:71" ht="12" customHeight="1">
      <c r="B24" s="15"/>
      <c r="C24" s="57"/>
      <c r="D24" s="57"/>
      <c r="E24" s="57"/>
      <c r="F24" s="57"/>
      <c r="G24" s="57"/>
      <c r="H24" s="57"/>
      <c r="I24" s="57"/>
      <c r="J24" s="57"/>
      <c r="K24" s="57"/>
      <c r="L24" s="57"/>
      <c r="M24" s="57"/>
      <c r="N24" s="57"/>
      <c r="O24" s="57"/>
      <c r="P24" s="19"/>
      <c r="Q24" s="57"/>
      <c r="R24" s="57"/>
      <c r="S24" s="56"/>
      <c r="T24" s="56"/>
      <c r="U24" s="56"/>
      <c r="V24" s="56"/>
      <c r="W24" s="625" t="s">
        <v>356</v>
      </c>
      <c r="X24" s="625"/>
      <c r="Y24" s="625"/>
      <c r="Z24" s="625"/>
      <c r="AA24" s="626" t="s">
        <v>344</v>
      </c>
      <c r="AB24" s="626"/>
      <c r="AC24" s="626"/>
      <c r="AD24" s="626"/>
      <c r="AE24" s="209">
        <v>20</v>
      </c>
      <c r="AF24" s="210">
        <v>18</v>
      </c>
      <c r="AG24" s="582" t="s">
        <v>308</v>
      </c>
      <c r="AH24" s="582"/>
      <c r="AI24" s="96"/>
      <c r="AJ24" s="21"/>
      <c r="AK24" s="57"/>
      <c r="AL24" s="57"/>
      <c r="AM24" s="57"/>
      <c r="AN24" s="57"/>
      <c r="AO24" s="20"/>
      <c r="AP24" s="57"/>
      <c r="AQ24" s="21"/>
      <c r="AR24" s="21"/>
      <c r="AS24" s="97"/>
      <c r="AT24" s="97"/>
      <c r="AU24" s="97"/>
      <c r="AV24" s="97"/>
      <c r="AW24" s="97"/>
      <c r="AX24" s="97"/>
      <c r="AY24" s="97"/>
      <c r="AZ24" s="21"/>
      <c r="BA24" s="21"/>
      <c r="BB24" s="96"/>
      <c r="BC24" s="21"/>
      <c r="BD24" s="52"/>
      <c r="BE24" s="153"/>
      <c r="BF24" s="153"/>
      <c r="BG24" s="153"/>
      <c r="BH24" s="153"/>
      <c r="BI24" s="153"/>
      <c r="BJ24" s="153"/>
      <c r="BK24" s="153"/>
      <c r="BL24" s="153"/>
      <c r="BM24" s="153"/>
      <c r="BN24" s="153"/>
      <c r="BO24" s="153"/>
      <c r="BP24" s="153"/>
      <c r="BQ24" s="153"/>
      <c r="BR24" s="153"/>
      <c r="BS24" s="153"/>
    </row>
    <row r="25" spans="2:55" ht="9.75" customHeight="1">
      <c r="B25" s="15"/>
      <c r="C25" s="57"/>
      <c r="D25" s="57"/>
      <c r="E25" s="57"/>
      <c r="F25" s="57"/>
      <c r="G25" s="57"/>
      <c r="H25" s="57"/>
      <c r="I25" s="57"/>
      <c r="J25" s="57"/>
      <c r="K25" s="57"/>
      <c r="L25" s="57"/>
      <c r="M25" s="57"/>
      <c r="N25" s="57"/>
      <c r="O25" s="57"/>
      <c r="P25" s="22"/>
      <c r="Q25" s="23"/>
      <c r="R25" s="23"/>
      <c r="S25" s="23"/>
      <c r="T25" s="23"/>
      <c r="U25" s="23"/>
      <c r="V25" s="23"/>
      <c r="W25" s="23"/>
      <c r="X25" s="23"/>
      <c r="Y25" s="23"/>
      <c r="Z25" s="23"/>
      <c r="AA25" s="407" t="s">
        <v>18</v>
      </c>
      <c r="AB25" s="407"/>
      <c r="AC25" s="407"/>
      <c r="AD25" s="407"/>
      <c r="AE25" s="23"/>
      <c r="AF25" s="23"/>
      <c r="AG25" s="23"/>
      <c r="AH25" s="23"/>
      <c r="AI25" s="23"/>
      <c r="AJ25" s="23"/>
      <c r="AK25" s="23"/>
      <c r="AL25" s="23"/>
      <c r="AM25" s="23"/>
      <c r="AN25" s="23"/>
      <c r="AO25" s="24"/>
      <c r="AP25" s="57"/>
      <c r="AQ25" s="57"/>
      <c r="AR25" s="55"/>
      <c r="AS25" s="55"/>
      <c r="AT25" s="55"/>
      <c r="AU25" s="55"/>
      <c r="AV25" s="57"/>
      <c r="AW25" s="57"/>
      <c r="AX25" s="57"/>
      <c r="AY25" s="57"/>
      <c r="AZ25" s="57"/>
      <c r="BA25" s="57"/>
      <c r="BB25" s="57"/>
      <c r="BC25" s="16"/>
    </row>
    <row r="26" spans="2:55" ht="6" customHeight="1">
      <c r="B26" s="15"/>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16"/>
    </row>
    <row r="27" spans="2:55" ht="12" customHeight="1">
      <c r="B27" s="15"/>
      <c r="C27" s="403" t="s">
        <v>290</v>
      </c>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5"/>
      <c r="AF27" s="403" t="s">
        <v>313</v>
      </c>
      <c r="AG27" s="404"/>
      <c r="AH27" s="404"/>
      <c r="AI27" s="404"/>
      <c r="AJ27" s="404"/>
      <c r="AK27" s="404"/>
      <c r="AL27" s="404"/>
      <c r="AM27" s="404"/>
      <c r="AN27" s="404"/>
      <c r="AO27" s="405"/>
      <c r="AP27" s="57"/>
      <c r="AQ27" s="413" t="s">
        <v>318</v>
      </c>
      <c r="AR27" s="414"/>
      <c r="AS27" s="414"/>
      <c r="AT27" s="414"/>
      <c r="AU27" s="414"/>
      <c r="AV27" s="414"/>
      <c r="AW27" s="414"/>
      <c r="AX27" s="414"/>
      <c r="AY27" s="414"/>
      <c r="AZ27" s="414"/>
      <c r="BA27" s="414"/>
      <c r="BB27" s="415"/>
      <c r="BC27" s="16"/>
    </row>
    <row r="28" spans="2:55" ht="10.5" customHeight="1">
      <c r="B28" s="15"/>
      <c r="C28" s="350" t="s">
        <v>25</v>
      </c>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2"/>
      <c r="AF28" s="356" t="s">
        <v>19</v>
      </c>
      <c r="AG28" s="357"/>
      <c r="AH28" s="357"/>
      <c r="AI28" s="357"/>
      <c r="AJ28" s="357"/>
      <c r="AK28" s="357"/>
      <c r="AL28" s="357"/>
      <c r="AM28" s="357"/>
      <c r="AN28" s="357"/>
      <c r="AO28" s="358"/>
      <c r="AP28" s="57"/>
      <c r="AQ28" s="344" t="s">
        <v>314</v>
      </c>
      <c r="AR28" s="345"/>
      <c r="AS28" s="345"/>
      <c r="AT28" s="345"/>
      <c r="AU28" s="345"/>
      <c r="AV28" s="345"/>
      <c r="AW28" s="345"/>
      <c r="AX28" s="346"/>
      <c r="AY28" s="374" t="s">
        <v>340</v>
      </c>
      <c r="AZ28" s="375"/>
      <c r="BA28" s="375"/>
      <c r="BB28" s="376"/>
      <c r="BC28" s="16"/>
    </row>
    <row r="29" spans="2:55" ht="10.5" customHeight="1">
      <c r="B29" s="15"/>
      <c r="C29" s="353"/>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5"/>
      <c r="AF29" s="359"/>
      <c r="AG29" s="360"/>
      <c r="AH29" s="360"/>
      <c r="AI29" s="360"/>
      <c r="AJ29" s="360"/>
      <c r="AK29" s="360"/>
      <c r="AL29" s="360"/>
      <c r="AM29" s="360"/>
      <c r="AN29" s="360"/>
      <c r="AO29" s="361"/>
      <c r="AP29" s="57"/>
      <c r="AQ29" s="347"/>
      <c r="AR29" s="348"/>
      <c r="AS29" s="348"/>
      <c r="AT29" s="348"/>
      <c r="AU29" s="348"/>
      <c r="AV29" s="348"/>
      <c r="AW29" s="348"/>
      <c r="AX29" s="349"/>
      <c r="AY29" s="377"/>
      <c r="AZ29" s="378"/>
      <c r="BA29" s="378"/>
      <c r="BB29" s="379"/>
      <c r="BC29" s="16"/>
    </row>
    <row r="30" spans="2:55" ht="10.5" customHeight="1">
      <c r="B30" s="15"/>
      <c r="C30" s="365" t="s">
        <v>26</v>
      </c>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7"/>
      <c r="AF30" s="359"/>
      <c r="AG30" s="360"/>
      <c r="AH30" s="360"/>
      <c r="AI30" s="360"/>
      <c r="AJ30" s="360"/>
      <c r="AK30" s="360"/>
      <c r="AL30" s="360"/>
      <c r="AM30" s="360"/>
      <c r="AN30" s="360"/>
      <c r="AO30" s="361"/>
      <c r="AP30" s="57"/>
      <c r="AQ30" s="47"/>
      <c r="AR30" s="47"/>
      <c r="AS30" s="47"/>
      <c r="AT30" s="47"/>
      <c r="AU30" s="47"/>
      <c r="AV30" s="47"/>
      <c r="AW30" s="47"/>
      <c r="AX30" s="47"/>
      <c r="AY30" s="48"/>
      <c r="AZ30" s="48"/>
      <c r="BA30" s="48"/>
      <c r="BB30" s="48"/>
      <c r="BC30" s="16"/>
    </row>
    <row r="31" spans="2:55" ht="10.5" customHeight="1">
      <c r="B31" s="15"/>
      <c r="C31" s="365"/>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7"/>
      <c r="AF31" s="359"/>
      <c r="AG31" s="360"/>
      <c r="AH31" s="360"/>
      <c r="AI31" s="360"/>
      <c r="AJ31" s="360"/>
      <c r="AK31" s="360"/>
      <c r="AL31" s="360"/>
      <c r="AM31" s="360"/>
      <c r="AN31" s="360"/>
      <c r="AO31" s="361"/>
      <c r="AP31" s="57"/>
      <c r="AQ31" s="47"/>
      <c r="AR31" s="47"/>
      <c r="AS31" s="47"/>
      <c r="AT31" s="47"/>
      <c r="AU31" s="47"/>
      <c r="AV31" s="47"/>
      <c r="AW31" s="47"/>
      <c r="AX31" s="47"/>
      <c r="AY31" s="48"/>
      <c r="AZ31" s="48"/>
      <c r="BA31" s="48"/>
      <c r="BB31" s="48"/>
      <c r="BC31" s="16"/>
    </row>
    <row r="32" spans="2:55" ht="10.5" customHeight="1">
      <c r="B32" s="15"/>
      <c r="C32" s="368" t="s">
        <v>27</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70"/>
      <c r="AF32" s="359"/>
      <c r="AG32" s="360"/>
      <c r="AH32" s="360"/>
      <c r="AI32" s="360"/>
      <c r="AJ32" s="360"/>
      <c r="AK32" s="360"/>
      <c r="AL32" s="360"/>
      <c r="AM32" s="360"/>
      <c r="AN32" s="360"/>
      <c r="AO32" s="361"/>
      <c r="AP32" s="57"/>
      <c r="AQ32" s="47"/>
      <c r="AR32" s="47"/>
      <c r="AS32" s="47"/>
      <c r="AT32" s="47"/>
      <c r="AU32" s="47"/>
      <c r="AV32" s="47"/>
      <c r="AW32" s="47"/>
      <c r="AX32" s="47"/>
      <c r="AY32" s="48"/>
      <c r="AZ32" s="48"/>
      <c r="BA32" s="48"/>
      <c r="BB32" s="48"/>
      <c r="BC32" s="16"/>
    </row>
    <row r="33" spans="2:55" ht="10.5" customHeight="1">
      <c r="B33" s="15"/>
      <c r="C33" s="365" t="s">
        <v>28</v>
      </c>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7"/>
      <c r="AF33" s="359"/>
      <c r="AG33" s="360"/>
      <c r="AH33" s="360"/>
      <c r="AI33" s="360"/>
      <c r="AJ33" s="360"/>
      <c r="AK33" s="360"/>
      <c r="AL33" s="360"/>
      <c r="AM33" s="360"/>
      <c r="AN33" s="360"/>
      <c r="AO33" s="361"/>
      <c r="AP33" s="57"/>
      <c r="AQ33" s="47"/>
      <c r="AR33" s="47"/>
      <c r="AS33" s="47"/>
      <c r="AT33" s="47"/>
      <c r="AU33" s="47"/>
      <c r="AV33" s="47"/>
      <c r="AW33" s="47"/>
      <c r="AX33" s="47"/>
      <c r="AY33" s="48"/>
      <c r="AZ33" s="48"/>
      <c r="BA33" s="48"/>
      <c r="BB33" s="48"/>
      <c r="BC33" s="16"/>
    </row>
    <row r="34" spans="2:55" ht="10.5" customHeight="1">
      <c r="B34" s="15"/>
      <c r="C34" s="368" t="s">
        <v>378</v>
      </c>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70"/>
      <c r="AF34" s="359"/>
      <c r="AG34" s="360"/>
      <c r="AH34" s="360"/>
      <c r="AI34" s="360"/>
      <c r="AJ34" s="360"/>
      <c r="AK34" s="360"/>
      <c r="AL34" s="360"/>
      <c r="AM34" s="360"/>
      <c r="AN34" s="360"/>
      <c r="AO34" s="361"/>
      <c r="AP34" s="57"/>
      <c r="AQ34" s="344" t="s">
        <v>339</v>
      </c>
      <c r="AR34" s="345"/>
      <c r="AS34" s="345"/>
      <c r="AT34" s="345"/>
      <c r="AU34" s="345"/>
      <c r="AV34" s="345"/>
      <c r="AW34" s="345"/>
      <c r="AX34" s="345"/>
      <c r="AY34" s="345"/>
      <c r="AZ34" s="345"/>
      <c r="BA34" s="345"/>
      <c r="BB34" s="346"/>
      <c r="BC34" s="16"/>
    </row>
    <row r="35" spans="2:55" ht="10.5" customHeight="1">
      <c r="B35" s="15"/>
      <c r="C35" s="371"/>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3"/>
      <c r="AF35" s="362"/>
      <c r="AG35" s="363"/>
      <c r="AH35" s="363"/>
      <c r="AI35" s="363"/>
      <c r="AJ35" s="363"/>
      <c r="AK35" s="363"/>
      <c r="AL35" s="363"/>
      <c r="AM35" s="363"/>
      <c r="AN35" s="363"/>
      <c r="AO35" s="364"/>
      <c r="AP35" s="57"/>
      <c r="AQ35" s="347"/>
      <c r="AR35" s="348"/>
      <c r="AS35" s="348"/>
      <c r="AT35" s="348"/>
      <c r="AU35" s="348"/>
      <c r="AV35" s="348"/>
      <c r="AW35" s="348"/>
      <c r="AX35" s="348"/>
      <c r="AY35" s="348"/>
      <c r="AZ35" s="348"/>
      <c r="BA35" s="348"/>
      <c r="BB35" s="349"/>
      <c r="BC35" s="16"/>
    </row>
    <row r="36" spans="2:55" ht="6" customHeight="1">
      <c r="B36" s="15"/>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16"/>
    </row>
    <row r="37" spans="2:55" ht="3.75" customHeight="1">
      <c r="B37" s="15"/>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25"/>
      <c r="BC37" s="16"/>
    </row>
    <row r="38" spans="2:55" ht="12" customHeight="1">
      <c r="B38" s="15"/>
      <c r="C38" s="417" t="s">
        <v>452</v>
      </c>
      <c r="D38" s="418"/>
      <c r="E38" s="418"/>
      <c r="F38" s="418"/>
      <c r="G38" s="418"/>
      <c r="H38" s="418"/>
      <c r="I38" s="418"/>
      <c r="J38" s="418"/>
      <c r="K38" s="418"/>
      <c r="L38" s="418"/>
      <c r="M38" s="418"/>
      <c r="N38" s="418"/>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20"/>
      <c r="BC38" s="16"/>
    </row>
    <row r="39" spans="2:55" ht="12" customHeight="1">
      <c r="B39" s="15"/>
      <c r="C39" s="408"/>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20"/>
      <c r="BC39" s="16"/>
    </row>
    <row r="40" spans="2:55" ht="6" customHeight="1">
      <c r="B40" s="15"/>
      <c r="C40" s="30"/>
      <c r="D40" s="57"/>
      <c r="E40" s="57"/>
      <c r="F40" s="57"/>
      <c r="G40" s="57"/>
      <c r="H40" s="57"/>
      <c r="I40" s="57"/>
      <c r="J40" s="57"/>
      <c r="K40" s="57"/>
      <c r="L40" s="57"/>
      <c r="M40" s="57"/>
      <c r="N40" s="57"/>
      <c r="O40" s="57"/>
      <c r="P40" s="57"/>
      <c r="Q40" s="57"/>
      <c r="R40" s="57"/>
      <c r="S40" s="57"/>
      <c r="T40" s="57"/>
      <c r="U40" s="57"/>
      <c r="V40" s="57"/>
      <c r="W40" s="57"/>
      <c r="X40" s="57"/>
      <c r="Y40" s="57"/>
      <c r="Z40" s="57"/>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20"/>
      <c r="BC40" s="16"/>
    </row>
    <row r="41" spans="2:55" ht="9" customHeight="1">
      <c r="B41" s="15"/>
      <c r="C41" s="19" t="s">
        <v>292</v>
      </c>
      <c r="D41" s="57"/>
      <c r="E41" s="57"/>
      <c r="F41" s="57"/>
      <c r="G41" s="57"/>
      <c r="H41" s="57"/>
      <c r="I41" s="57"/>
      <c r="J41" s="57"/>
      <c r="K41" s="57"/>
      <c r="L41" s="57"/>
      <c r="M41" s="57"/>
      <c r="N41" s="57"/>
      <c r="O41" s="57"/>
      <c r="P41" s="57"/>
      <c r="Q41" s="57"/>
      <c r="R41" s="57"/>
      <c r="S41" s="57"/>
      <c r="T41" s="57"/>
      <c r="U41" s="57"/>
      <c r="V41" s="57"/>
      <c r="W41" s="57"/>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20"/>
      <c r="BC41" s="16"/>
    </row>
    <row r="42" spans="2:55" ht="12" customHeight="1">
      <c r="B42" s="15"/>
      <c r="C42" s="408"/>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20"/>
      <c r="BC42" s="16"/>
    </row>
    <row r="43" spans="2:55" ht="5.25" customHeight="1">
      <c r="B43" s="15"/>
      <c r="C43" s="19"/>
      <c r="D43" s="57"/>
      <c r="E43" s="57"/>
      <c r="F43" s="57"/>
      <c r="G43" s="57"/>
      <c r="H43" s="57"/>
      <c r="I43" s="57"/>
      <c r="J43" s="57"/>
      <c r="K43" s="57"/>
      <c r="L43" s="57"/>
      <c r="M43" s="57"/>
      <c r="N43" s="57"/>
      <c r="O43" s="57"/>
      <c r="P43" s="57"/>
      <c r="Q43" s="57"/>
      <c r="R43" s="57"/>
      <c r="S43" s="57"/>
      <c r="T43" s="57"/>
      <c r="U43" s="57"/>
      <c r="V43" s="57"/>
      <c r="W43" s="57"/>
      <c r="X43" s="57"/>
      <c r="Y43" s="57"/>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20"/>
      <c r="BC43" s="16"/>
    </row>
    <row r="44" spans="2:55" s="2" customFormat="1" ht="12" customHeight="1">
      <c r="B44" s="15"/>
      <c r="C44" s="19" t="s">
        <v>315</v>
      </c>
      <c r="D44" s="57"/>
      <c r="E44" s="57"/>
      <c r="F44" s="57"/>
      <c r="G44" s="57"/>
      <c r="H44" s="57"/>
      <c r="I44" s="57"/>
      <c r="J44" s="57"/>
      <c r="K44" s="98"/>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20"/>
      <c r="BC44" s="16"/>
    </row>
    <row r="45" spans="2:55" s="2" customFormat="1" ht="12" customHeight="1">
      <c r="B45" s="15"/>
      <c r="C45" s="19" t="s">
        <v>20</v>
      </c>
      <c r="D45" s="57"/>
      <c r="E45" s="57"/>
      <c r="F45" s="57"/>
      <c r="G45" s="57"/>
      <c r="H45" s="57"/>
      <c r="I45" s="57"/>
      <c r="J45" s="57"/>
      <c r="K45" s="98"/>
      <c r="L45" s="123"/>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20"/>
      <c r="BC45" s="16"/>
    </row>
    <row r="46" spans="2:55" s="2" customFormat="1" ht="12" customHeight="1">
      <c r="B46" s="15"/>
      <c r="C46" s="19" t="s">
        <v>453</v>
      </c>
      <c r="D46" s="57"/>
      <c r="E46" s="57"/>
      <c r="F46" s="57"/>
      <c r="G46" s="57"/>
      <c r="H46" s="57"/>
      <c r="I46" s="57"/>
      <c r="J46" s="57"/>
      <c r="K46" s="98"/>
      <c r="L46" s="171"/>
      <c r="M46" s="123"/>
      <c r="N46" s="123"/>
      <c r="O46" s="123"/>
      <c r="P46" s="123"/>
      <c r="Q46" s="123"/>
      <c r="R46" s="123"/>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20"/>
      <c r="BC46" s="16"/>
    </row>
    <row r="47" spans="2:55" s="2" customFormat="1" ht="7.5" customHeight="1">
      <c r="B47" s="15"/>
      <c r="C47" s="19"/>
      <c r="D47" s="57"/>
      <c r="E47" s="57"/>
      <c r="F47" s="57"/>
      <c r="G47" s="57"/>
      <c r="H47" s="57"/>
      <c r="I47" s="57"/>
      <c r="J47" s="57"/>
      <c r="K47" s="98"/>
      <c r="L47" s="171"/>
      <c r="M47" s="171"/>
      <c r="N47" s="171"/>
      <c r="O47" s="171"/>
      <c r="P47" s="171"/>
      <c r="Q47" s="171"/>
      <c r="R47" s="171"/>
      <c r="S47" s="423" t="s">
        <v>454</v>
      </c>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3"/>
      <c r="AY47" s="423"/>
      <c r="AZ47" s="423"/>
      <c r="BA47" s="423"/>
      <c r="BB47" s="20"/>
      <c r="BC47" s="16"/>
    </row>
    <row r="48" spans="2:55" ht="6" customHeight="1">
      <c r="B48" s="15"/>
      <c r="C48" s="34"/>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4"/>
      <c r="BC48" s="16"/>
    </row>
    <row r="49" spans="2:55" s="2" customFormat="1" ht="10.5" customHeight="1">
      <c r="B49" s="15"/>
      <c r="C49" s="422" t="s">
        <v>293</v>
      </c>
      <c r="D49" s="422"/>
      <c r="E49" s="422"/>
      <c r="F49" s="422"/>
      <c r="G49" s="422"/>
      <c r="H49" s="422"/>
      <c r="I49" s="422"/>
      <c r="J49" s="422"/>
      <c r="K49" s="422"/>
      <c r="L49" s="422"/>
      <c r="M49" s="422"/>
      <c r="N49" s="422"/>
      <c r="O49" s="422"/>
      <c r="P49" s="331" t="s">
        <v>316</v>
      </c>
      <c r="Q49" s="425"/>
      <c r="R49" s="425"/>
      <c r="S49" s="425"/>
      <c r="T49" s="425"/>
      <c r="U49" s="425"/>
      <c r="V49" s="425"/>
      <c r="W49" s="425"/>
      <c r="X49" s="425"/>
      <c r="Y49" s="425"/>
      <c r="Z49" s="331" t="s">
        <v>21</v>
      </c>
      <c r="AA49" s="425"/>
      <c r="AB49" s="425"/>
      <c r="AC49" s="425"/>
      <c r="AD49" s="425"/>
      <c r="AE49" s="425"/>
      <c r="AF49" s="425"/>
      <c r="AG49" s="425"/>
      <c r="AH49" s="425"/>
      <c r="AI49" s="425"/>
      <c r="AJ49" s="66"/>
      <c r="AK49" s="66"/>
      <c r="AL49" s="66"/>
      <c r="AM49" s="66"/>
      <c r="AN49" s="66"/>
      <c r="AO49" s="66"/>
      <c r="AP49" s="66"/>
      <c r="AQ49" s="66"/>
      <c r="AR49" s="66"/>
      <c r="AS49" s="66"/>
      <c r="AT49" s="66"/>
      <c r="AU49" s="66"/>
      <c r="AV49" s="66"/>
      <c r="AW49" s="66"/>
      <c r="AX49" s="67"/>
      <c r="AY49" s="67"/>
      <c r="AZ49" s="67"/>
      <c r="BA49" s="67"/>
      <c r="BB49" s="57"/>
      <c r="BC49" s="16"/>
    </row>
    <row r="50" spans="2:55" ht="10.5" customHeight="1">
      <c r="B50" s="27"/>
      <c r="C50" s="422"/>
      <c r="D50" s="422"/>
      <c r="E50" s="422"/>
      <c r="F50" s="422"/>
      <c r="G50" s="422"/>
      <c r="H50" s="422"/>
      <c r="I50" s="422"/>
      <c r="J50" s="422"/>
      <c r="K50" s="422"/>
      <c r="L50" s="422"/>
      <c r="M50" s="422"/>
      <c r="N50" s="422"/>
      <c r="O50" s="422"/>
      <c r="P50" s="425"/>
      <c r="Q50" s="425"/>
      <c r="R50" s="425"/>
      <c r="S50" s="425"/>
      <c r="T50" s="425"/>
      <c r="U50" s="425"/>
      <c r="V50" s="425"/>
      <c r="W50" s="425"/>
      <c r="X50" s="425"/>
      <c r="Y50" s="425"/>
      <c r="Z50" s="425"/>
      <c r="AA50" s="425"/>
      <c r="AB50" s="425"/>
      <c r="AC50" s="425"/>
      <c r="AD50" s="425"/>
      <c r="AE50" s="425"/>
      <c r="AF50" s="425"/>
      <c r="AG50" s="425"/>
      <c r="AH50" s="425"/>
      <c r="AI50" s="425"/>
      <c r="AJ50" s="68"/>
      <c r="AK50" s="68"/>
      <c r="AL50" s="68"/>
      <c r="AM50" s="68"/>
      <c r="AN50" s="68"/>
      <c r="AO50" s="68"/>
      <c r="AP50" s="68"/>
      <c r="AQ50" s="68"/>
      <c r="AR50" s="68"/>
      <c r="AS50" s="68"/>
      <c r="AT50" s="68"/>
      <c r="AU50" s="68"/>
      <c r="AV50" s="68"/>
      <c r="AW50" s="68"/>
      <c r="AX50" s="68"/>
      <c r="AY50" s="68"/>
      <c r="AZ50" s="68"/>
      <c r="BA50" s="69"/>
      <c r="BB50" s="28"/>
      <c r="BC50" s="29"/>
    </row>
    <row r="51" spans="2:55" ht="10.5" customHeight="1">
      <c r="B51" s="27"/>
      <c r="C51" s="422"/>
      <c r="D51" s="422"/>
      <c r="E51" s="422"/>
      <c r="F51" s="422"/>
      <c r="G51" s="422"/>
      <c r="H51" s="422"/>
      <c r="I51" s="422"/>
      <c r="J51" s="422"/>
      <c r="K51" s="422"/>
      <c r="L51" s="422"/>
      <c r="M51" s="422"/>
      <c r="N51" s="422"/>
      <c r="O51" s="422"/>
      <c r="P51" s="425"/>
      <c r="Q51" s="425"/>
      <c r="R51" s="425"/>
      <c r="S51" s="425"/>
      <c r="T51" s="425"/>
      <c r="U51" s="425"/>
      <c r="V51" s="425"/>
      <c r="W51" s="425"/>
      <c r="X51" s="425"/>
      <c r="Y51" s="425"/>
      <c r="Z51" s="425"/>
      <c r="AA51" s="425"/>
      <c r="AB51" s="425"/>
      <c r="AC51" s="425"/>
      <c r="AD51" s="425"/>
      <c r="AE51" s="425"/>
      <c r="AF51" s="425"/>
      <c r="AG51" s="425"/>
      <c r="AH51" s="425"/>
      <c r="AI51" s="425"/>
      <c r="AJ51" s="68"/>
      <c r="AK51" s="68"/>
      <c r="AL51" s="68"/>
      <c r="AM51" s="70"/>
      <c r="AN51" s="70"/>
      <c r="AO51" s="68"/>
      <c r="AP51" s="68"/>
      <c r="AQ51" s="68"/>
      <c r="AR51" s="68"/>
      <c r="AS51" s="68"/>
      <c r="AT51" s="68"/>
      <c r="AU51" s="68"/>
      <c r="AV51" s="68"/>
      <c r="AW51" s="68"/>
      <c r="AX51" s="68"/>
      <c r="AY51" s="68"/>
      <c r="AZ51" s="68"/>
      <c r="BA51" s="70"/>
      <c r="BB51" s="26"/>
      <c r="BC51" s="29"/>
    </row>
    <row r="52" spans="2:55" ht="9.75" customHeight="1">
      <c r="B52" s="15"/>
      <c r="C52" s="416">
        <v>1</v>
      </c>
      <c r="D52" s="416"/>
      <c r="E52" s="416"/>
      <c r="F52" s="416"/>
      <c r="G52" s="416"/>
      <c r="H52" s="416"/>
      <c r="I52" s="416"/>
      <c r="J52" s="416"/>
      <c r="K52" s="416"/>
      <c r="L52" s="416"/>
      <c r="M52" s="416"/>
      <c r="N52" s="416"/>
      <c r="O52" s="416"/>
      <c r="P52" s="426">
        <v>2</v>
      </c>
      <c r="Q52" s="426"/>
      <c r="R52" s="426"/>
      <c r="S52" s="426"/>
      <c r="T52" s="426"/>
      <c r="U52" s="426"/>
      <c r="V52" s="426"/>
      <c r="W52" s="426"/>
      <c r="X52" s="426"/>
      <c r="Y52" s="426"/>
      <c r="Z52" s="426">
        <v>3</v>
      </c>
      <c r="AA52" s="426"/>
      <c r="AB52" s="426"/>
      <c r="AC52" s="426"/>
      <c r="AD52" s="426"/>
      <c r="AE52" s="426"/>
      <c r="AF52" s="426"/>
      <c r="AG52" s="426"/>
      <c r="AH52" s="426"/>
      <c r="AI52" s="426"/>
      <c r="AJ52" s="68"/>
      <c r="AK52" s="68"/>
      <c r="AL52" s="68"/>
      <c r="AM52" s="67"/>
      <c r="AN52" s="67"/>
      <c r="AO52" s="68"/>
      <c r="AP52" s="68"/>
      <c r="AQ52" s="68"/>
      <c r="AR52" s="68"/>
      <c r="AS52" s="68"/>
      <c r="AT52" s="68"/>
      <c r="AU52" s="68"/>
      <c r="AV52" s="68"/>
      <c r="AW52" s="68"/>
      <c r="AX52" s="68"/>
      <c r="AY52" s="68"/>
      <c r="AZ52" s="68"/>
      <c r="BA52" s="67"/>
      <c r="BB52" s="57"/>
      <c r="BC52" s="16"/>
    </row>
    <row r="53" spans="2:55" ht="12" customHeight="1">
      <c r="B53" s="15"/>
      <c r="C53" s="428"/>
      <c r="D53" s="428"/>
      <c r="E53" s="428"/>
      <c r="F53" s="428"/>
      <c r="G53" s="428"/>
      <c r="H53" s="428"/>
      <c r="I53" s="428"/>
      <c r="J53" s="428"/>
      <c r="K53" s="428"/>
      <c r="L53" s="428"/>
      <c r="M53" s="428"/>
      <c r="N53" s="428"/>
      <c r="O53" s="428"/>
      <c r="P53" s="427"/>
      <c r="Q53" s="427"/>
      <c r="R53" s="427"/>
      <c r="S53" s="427"/>
      <c r="T53" s="427"/>
      <c r="U53" s="427"/>
      <c r="V53" s="427"/>
      <c r="W53" s="427"/>
      <c r="X53" s="427"/>
      <c r="Y53" s="427"/>
      <c r="Z53" s="427"/>
      <c r="AA53" s="427"/>
      <c r="AB53" s="427"/>
      <c r="AC53" s="427"/>
      <c r="AD53" s="427"/>
      <c r="AE53" s="427"/>
      <c r="AF53" s="427"/>
      <c r="AG53" s="427"/>
      <c r="AH53" s="427"/>
      <c r="AI53" s="427"/>
      <c r="AJ53" s="68"/>
      <c r="AK53" s="68"/>
      <c r="AL53" s="68"/>
      <c r="AM53" s="71"/>
      <c r="AN53" s="71"/>
      <c r="AO53" s="68"/>
      <c r="AP53" s="68"/>
      <c r="AQ53" s="68"/>
      <c r="AR53" s="68"/>
      <c r="AS53" s="68"/>
      <c r="AT53" s="68"/>
      <c r="AU53" s="68"/>
      <c r="AV53" s="68"/>
      <c r="AW53" s="68"/>
      <c r="AX53" s="68"/>
      <c r="AY53" s="68"/>
      <c r="AZ53" s="68"/>
      <c r="BA53" s="71"/>
      <c r="BB53" s="55"/>
      <c r="BC53" s="16"/>
    </row>
    <row r="54" spans="2:55" s="3" customFormat="1" ht="5.25" customHeight="1">
      <c r="B54" s="31"/>
      <c r="C54" s="23"/>
      <c r="D54" s="23"/>
      <c r="E54" s="23"/>
      <c r="F54" s="23"/>
      <c r="G54" s="23"/>
      <c r="H54" s="23"/>
      <c r="I54" s="23"/>
      <c r="J54" s="23"/>
      <c r="K54" s="23"/>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67"/>
      <c r="AK54" s="67"/>
      <c r="AL54" s="67"/>
      <c r="AM54" s="67"/>
      <c r="AN54" s="67"/>
      <c r="AO54" s="67"/>
      <c r="AP54" s="67"/>
      <c r="AQ54" s="67"/>
      <c r="AR54" s="72"/>
      <c r="AS54" s="72"/>
      <c r="AT54" s="72"/>
      <c r="AU54" s="72"/>
      <c r="AV54" s="72"/>
      <c r="AW54" s="72"/>
      <c r="AX54" s="72"/>
      <c r="AY54" s="72"/>
      <c r="AZ54" s="72"/>
      <c r="BA54" s="72"/>
      <c r="BB54" s="32"/>
      <c r="BC54" s="33"/>
    </row>
    <row r="55" spans="2:55" s="3" customFormat="1" ht="9.75" customHeight="1">
      <c r="B55" s="31"/>
      <c r="C55" s="429" t="s">
        <v>29</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33"/>
    </row>
    <row r="56" spans="2:55" s="3" customFormat="1" ht="12" customHeight="1">
      <c r="B56" s="31"/>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67"/>
      <c r="AK56" s="67"/>
      <c r="AL56" s="67"/>
      <c r="AM56" s="67"/>
      <c r="AN56" s="67"/>
      <c r="AO56" s="67"/>
      <c r="AP56" s="67"/>
      <c r="AQ56" s="67"/>
      <c r="AR56" s="72"/>
      <c r="AS56" s="72"/>
      <c r="AT56" s="72"/>
      <c r="AU56" s="72"/>
      <c r="AV56" s="72"/>
      <c r="AW56" s="72"/>
      <c r="AX56" s="72"/>
      <c r="AY56" s="72"/>
      <c r="AZ56" s="72"/>
      <c r="BA56" s="72"/>
      <c r="BB56" s="32"/>
      <c r="BC56" s="33"/>
    </row>
    <row r="57" spans="2:55" s="4" customFormat="1" ht="12" customHeight="1">
      <c r="B57" s="35"/>
      <c r="C57" s="424" t="s">
        <v>305</v>
      </c>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36"/>
    </row>
    <row r="58" spans="2:55" s="4" customFormat="1" ht="12" customHeight="1">
      <c r="B58" s="35"/>
      <c r="C58" s="336" t="s">
        <v>287</v>
      </c>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6"/>
    </row>
    <row r="59" spans="2:55" s="4" customFormat="1" ht="12" customHeight="1">
      <c r="B59" s="35"/>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24" t="s">
        <v>22</v>
      </c>
      <c r="BC59" s="36"/>
    </row>
    <row r="60" spans="2:55" s="4" customFormat="1" ht="12" customHeight="1">
      <c r="B60" s="35"/>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36"/>
    </row>
    <row r="61" spans="2:83" s="4" customFormat="1" ht="12.75" customHeight="1">
      <c r="B61" s="35"/>
      <c r="C61" s="335" t="s">
        <v>319</v>
      </c>
      <c r="D61" s="335"/>
      <c r="E61" s="335"/>
      <c r="F61" s="335"/>
      <c r="G61" s="335"/>
      <c r="H61" s="335"/>
      <c r="I61" s="335"/>
      <c r="J61" s="335"/>
      <c r="K61" s="335"/>
      <c r="L61" s="335"/>
      <c r="M61" s="335"/>
      <c r="N61" s="335"/>
      <c r="O61" s="335"/>
      <c r="P61" s="335"/>
      <c r="Q61" s="335"/>
      <c r="R61" s="335"/>
      <c r="S61" s="335"/>
      <c r="T61" s="335"/>
      <c r="U61" s="335"/>
      <c r="V61" s="335"/>
      <c r="W61" s="335"/>
      <c r="X61" s="335"/>
      <c r="Y61" s="335"/>
      <c r="Z61" s="331" t="s">
        <v>227</v>
      </c>
      <c r="AA61" s="331"/>
      <c r="AB61" s="331" t="s">
        <v>320</v>
      </c>
      <c r="AC61" s="331"/>
      <c r="AD61" s="331"/>
      <c r="AE61" s="335" t="s">
        <v>228</v>
      </c>
      <c r="AF61" s="335"/>
      <c r="AG61" s="335"/>
      <c r="AH61" s="335"/>
      <c r="AI61" s="335"/>
      <c r="AJ61" s="335"/>
      <c r="AK61" s="335" t="s">
        <v>229</v>
      </c>
      <c r="AL61" s="335"/>
      <c r="AM61" s="335"/>
      <c r="AN61" s="335"/>
      <c r="AO61" s="335"/>
      <c r="AP61" s="335"/>
      <c r="AQ61" s="335" t="s">
        <v>230</v>
      </c>
      <c r="AR61" s="335"/>
      <c r="AS61" s="335"/>
      <c r="AT61" s="335"/>
      <c r="AU61" s="335"/>
      <c r="AV61" s="335"/>
      <c r="AW61" s="335" t="s">
        <v>231</v>
      </c>
      <c r="AX61" s="335"/>
      <c r="AY61" s="335"/>
      <c r="AZ61" s="335"/>
      <c r="BA61" s="335"/>
      <c r="BB61" s="335"/>
      <c r="BC61" s="36"/>
      <c r="BT61" s="394" t="s">
        <v>344</v>
      </c>
      <c r="BU61" s="394" t="s">
        <v>345</v>
      </c>
      <c r="BV61" s="394" t="s">
        <v>346</v>
      </c>
      <c r="BW61" s="394" t="s">
        <v>347</v>
      </c>
      <c r="BX61" s="394" t="s">
        <v>348</v>
      </c>
      <c r="BY61" s="394" t="s">
        <v>349</v>
      </c>
      <c r="BZ61" s="394" t="s">
        <v>350</v>
      </c>
      <c r="CA61" s="394" t="s">
        <v>351</v>
      </c>
      <c r="CB61" s="394" t="s">
        <v>352</v>
      </c>
      <c r="CC61" s="394" t="s">
        <v>353</v>
      </c>
      <c r="CD61" s="394" t="s">
        <v>354</v>
      </c>
      <c r="CE61" s="394" t="s">
        <v>355</v>
      </c>
    </row>
    <row r="62" spans="2:83" ht="12.75" customHeight="1">
      <c r="B62" s="37"/>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1"/>
      <c r="AA62" s="331"/>
      <c r="AB62" s="331"/>
      <c r="AC62" s="331"/>
      <c r="AD62" s="331"/>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8"/>
      <c r="BT62" s="395"/>
      <c r="BU62" s="395"/>
      <c r="BV62" s="395"/>
      <c r="BW62" s="395"/>
      <c r="BX62" s="395"/>
      <c r="BY62" s="395"/>
      <c r="BZ62" s="395"/>
      <c r="CA62" s="395"/>
      <c r="CB62" s="395"/>
      <c r="CC62" s="395"/>
      <c r="CD62" s="395"/>
      <c r="CE62" s="395"/>
    </row>
    <row r="63" spans="2:83" ht="15" customHeight="1">
      <c r="B63" s="37"/>
      <c r="C63" s="335"/>
      <c r="D63" s="335"/>
      <c r="E63" s="335"/>
      <c r="F63" s="335"/>
      <c r="G63" s="335"/>
      <c r="H63" s="335"/>
      <c r="I63" s="335"/>
      <c r="J63" s="335"/>
      <c r="K63" s="335"/>
      <c r="L63" s="335"/>
      <c r="M63" s="335"/>
      <c r="N63" s="335"/>
      <c r="O63" s="335"/>
      <c r="P63" s="335"/>
      <c r="Q63" s="335"/>
      <c r="R63" s="335"/>
      <c r="S63" s="335"/>
      <c r="T63" s="335"/>
      <c r="U63" s="335"/>
      <c r="V63" s="335"/>
      <c r="W63" s="335"/>
      <c r="X63" s="335"/>
      <c r="Y63" s="335"/>
      <c r="Z63" s="331"/>
      <c r="AA63" s="331"/>
      <c r="AB63" s="331"/>
      <c r="AC63" s="331"/>
      <c r="AD63" s="331"/>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8"/>
      <c r="BT63" s="396"/>
      <c r="BU63" s="396"/>
      <c r="BV63" s="396"/>
      <c r="BW63" s="396"/>
      <c r="BX63" s="396"/>
      <c r="BY63" s="396"/>
      <c r="BZ63" s="396"/>
      <c r="CA63" s="396"/>
      <c r="CB63" s="396"/>
      <c r="CC63" s="396"/>
      <c r="CD63" s="396"/>
      <c r="CE63" s="396"/>
    </row>
    <row r="64" spans="2:83" ht="9.75" customHeight="1">
      <c r="B64" s="37"/>
      <c r="C64" s="430" t="s">
        <v>321</v>
      </c>
      <c r="D64" s="431"/>
      <c r="E64" s="431"/>
      <c r="F64" s="431"/>
      <c r="G64" s="431"/>
      <c r="H64" s="431"/>
      <c r="I64" s="431"/>
      <c r="J64" s="431"/>
      <c r="K64" s="431"/>
      <c r="L64" s="431"/>
      <c r="M64" s="431"/>
      <c r="N64" s="431"/>
      <c r="O64" s="431"/>
      <c r="P64" s="431"/>
      <c r="Q64" s="431"/>
      <c r="R64" s="431"/>
      <c r="S64" s="431"/>
      <c r="T64" s="431"/>
      <c r="U64" s="431"/>
      <c r="V64" s="431"/>
      <c r="W64" s="431"/>
      <c r="X64" s="431"/>
      <c r="Y64" s="432"/>
      <c r="Z64" s="430" t="s">
        <v>323</v>
      </c>
      <c r="AA64" s="432"/>
      <c r="AB64" s="430" t="s">
        <v>322</v>
      </c>
      <c r="AC64" s="431"/>
      <c r="AD64" s="432"/>
      <c r="AE64" s="430">
        <v>1</v>
      </c>
      <c r="AF64" s="431"/>
      <c r="AG64" s="431"/>
      <c r="AH64" s="431"/>
      <c r="AI64" s="431"/>
      <c r="AJ64" s="432"/>
      <c r="AK64" s="430">
        <v>2</v>
      </c>
      <c r="AL64" s="431"/>
      <c r="AM64" s="431"/>
      <c r="AN64" s="431"/>
      <c r="AO64" s="431"/>
      <c r="AP64" s="432"/>
      <c r="AQ64" s="430">
        <v>3</v>
      </c>
      <c r="AR64" s="431"/>
      <c r="AS64" s="431"/>
      <c r="AT64" s="431"/>
      <c r="AU64" s="431"/>
      <c r="AV64" s="432"/>
      <c r="AW64" s="430">
        <v>4</v>
      </c>
      <c r="AX64" s="431"/>
      <c r="AY64" s="431"/>
      <c r="AZ64" s="431"/>
      <c r="BA64" s="431"/>
      <c r="BB64" s="432"/>
      <c r="BC64" s="38"/>
      <c r="BT64" s="113"/>
      <c r="BU64" s="113"/>
      <c r="BV64" s="113"/>
      <c r="BW64" s="113"/>
      <c r="BX64" s="113"/>
      <c r="BY64" s="113"/>
      <c r="BZ64" s="113"/>
      <c r="CA64" s="113"/>
      <c r="CB64" s="113"/>
      <c r="CC64" s="113"/>
      <c r="CD64" s="113"/>
      <c r="CE64" s="113"/>
    </row>
    <row r="65" spans="2:83" ht="15" customHeight="1">
      <c r="B65" s="37"/>
      <c r="C65" s="436" t="s">
        <v>23</v>
      </c>
      <c r="D65" s="437"/>
      <c r="E65" s="437"/>
      <c r="F65" s="437"/>
      <c r="G65" s="437"/>
      <c r="H65" s="437"/>
      <c r="I65" s="437"/>
      <c r="J65" s="437"/>
      <c r="K65" s="437"/>
      <c r="L65" s="437"/>
      <c r="M65" s="437"/>
      <c r="N65" s="437"/>
      <c r="O65" s="437"/>
      <c r="P65" s="437"/>
      <c r="Q65" s="437"/>
      <c r="R65" s="437"/>
      <c r="S65" s="437"/>
      <c r="T65" s="437"/>
      <c r="U65" s="437"/>
      <c r="V65" s="437"/>
      <c r="W65" s="437"/>
      <c r="X65" s="437"/>
      <c r="Y65" s="438"/>
      <c r="Z65" s="445" t="s">
        <v>281</v>
      </c>
      <c r="AA65" s="446"/>
      <c r="AB65" s="439" t="s">
        <v>278</v>
      </c>
      <c r="AC65" s="440"/>
      <c r="AD65" s="441"/>
      <c r="AE65" s="447">
        <f>IF($AA$24="январь",BT65,IF($AA$24="февраль",BU65,IF($AA$24="март",BV65,IF($AA$24="апрель",BW65,IF($AA$24="май",BX65,IF($AA$24="июнь",BY65,IF($AA$24="июль",BZ65,IF($AA$24="август",CA65))))))))+IF($AA$24="сентябрь",CB65,IF($AA$24="октябрь",CC65,IF($AA$24="ноябрь",CD65,IF($AA$24="декабрь",CE65))))</f>
        <v>0</v>
      </c>
      <c r="AF65" s="448"/>
      <c r="AG65" s="448"/>
      <c r="AH65" s="448"/>
      <c r="AI65" s="448"/>
      <c r="AJ65" s="449"/>
      <c r="AK65" s="447">
        <f>IF($AA$24="январь",BT65,IF($AA$24="февраль",ROUND((BT65+BU65)/2,0),IF($AA$24="март",ROUND((BT65+BU65+BV65)/3,0),IF($AA$24="апрель",ROUND((BT65+BU65+BV65+BW65)/4,0),IF($AA$24="май",ROUND((BT65+BU65+BV65+BW65+BX65)/5,0),IF($AA$24="июнь",ROUND((BT65+BU65+BV65+BW65+BX65+BY65)/6,0),IF($AA$24="июль",ROUND((BT65+BU65+BV65+BW65+BX65+BY65+BZ65)/7,0))))))))+IF($AA$24="август",ROUND((BT65+BU65+BV65+BW65+BX65+BY65+BZ65+CA65)/8,0))+IF($AA$24="сентябрь",ROUND((BT65+BU65+BV65+BW65+BX65+BY65+BZ65+CA65+CB65)/9,0),IF($AA$24="октябрь",ROUND((BT65+BU65+BV65+BW65+BX65+BY65+BZ65+CA65+CB65+CC65)/10,0),IF($AA$24="ноябрь",ROUND((BT65+BU65+BV65+BW65+BX65+BY65+BZ65+CA65+CB65+CC65+CD65)/11,0),IF($AA$24="декабрь",ROUND((BT65+BU65+BV65+BW65+BX65+BY65+BZ65+CA65+CB65+CC65+CD65+CE65)/12,0)))))</f>
        <v>0</v>
      </c>
      <c r="AL65" s="448"/>
      <c r="AM65" s="448"/>
      <c r="AN65" s="448"/>
      <c r="AO65" s="448"/>
      <c r="AP65" s="449"/>
      <c r="AQ65" s="447"/>
      <c r="AR65" s="448"/>
      <c r="AS65" s="448"/>
      <c r="AT65" s="448"/>
      <c r="AU65" s="448"/>
      <c r="AV65" s="449"/>
      <c r="AW65" s="447"/>
      <c r="AX65" s="448"/>
      <c r="AY65" s="448"/>
      <c r="AZ65" s="448"/>
      <c r="BA65" s="448"/>
      <c r="BB65" s="449"/>
      <c r="BC65" s="38"/>
      <c r="BT65" s="393"/>
      <c r="BU65" s="393"/>
      <c r="BV65" s="393"/>
      <c r="BW65" s="393"/>
      <c r="BX65" s="393"/>
      <c r="BY65" s="393"/>
      <c r="BZ65" s="393"/>
      <c r="CA65" s="393"/>
      <c r="CB65" s="393"/>
      <c r="CC65" s="393"/>
      <c r="CD65" s="393"/>
      <c r="CE65" s="393"/>
    </row>
    <row r="66" spans="2:83" s="2" customFormat="1" ht="15" customHeight="1">
      <c r="B66" s="39"/>
      <c r="C66" s="260"/>
      <c r="D66" s="261"/>
      <c r="E66" s="261"/>
      <c r="F66" s="261"/>
      <c r="G66" s="261"/>
      <c r="H66" s="261"/>
      <c r="I66" s="261"/>
      <c r="J66" s="261"/>
      <c r="K66" s="261"/>
      <c r="L66" s="261"/>
      <c r="M66" s="261"/>
      <c r="N66" s="261"/>
      <c r="O66" s="261"/>
      <c r="P66" s="261"/>
      <c r="Q66" s="261"/>
      <c r="R66" s="261"/>
      <c r="S66" s="261"/>
      <c r="T66" s="261"/>
      <c r="U66" s="261"/>
      <c r="V66" s="261"/>
      <c r="W66" s="261"/>
      <c r="X66" s="261"/>
      <c r="Y66" s="262"/>
      <c r="Z66" s="258"/>
      <c r="AA66" s="259"/>
      <c r="AB66" s="442"/>
      <c r="AC66" s="443"/>
      <c r="AD66" s="444"/>
      <c r="AE66" s="450"/>
      <c r="AF66" s="451"/>
      <c r="AG66" s="451"/>
      <c r="AH66" s="451"/>
      <c r="AI66" s="451"/>
      <c r="AJ66" s="452"/>
      <c r="AK66" s="450"/>
      <c r="AL66" s="451"/>
      <c r="AM66" s="451"/>
      <c r="AN66" s="451"/>
      <c r="AO66" s="451"/>
      <c r="AP66" s="452"/>
      <c r="AQ66" s="450"/>
      <c r="AR66" s="451"/>
      <c r="AS66" s="451"/>
      <c r="AT66" s="451"/>
      <c r="AU66" s="451"/>
      <c r="AV66" s="452"/>
      <c r="AW66" s="450"/>
      <c r="AX66" s="451"/>
      <c r="AY66" s="451"/>
      <c r="AZ66" s="451"/>
      <c r="BA66" s="451"/>
      <c r="BB66" s="452"/>
      <c r="BC66" s="40"/>
      <c r="BT66" s="271"/>
      <c r="BU66" s="271"/>
      <c r="BV66" s="271"/>
      <c r="BW66" s="271"/>
      <c r="BX66" s="271"/>
      <c r="BY66" s="271"/>
      <c r="BZ66" s="271"/>
      <c r="CA66" s="271"/>
      <c r="CB66" s="271"/>
      <c r="CC66" s="271"/>
      <c r="CD66" s="271"/>
      <c r="CE66" s="271"/>
    </row>
    <row r="67" spans="2:83" ht="25.5" customHeight="1">
      <c r="B67" s="37"/>
      <c r="C67" s="433" t="s">
        <v>279</v>
      </c>
      <c r="D67" s="434"/>
      <c r="E67" s="434"/>
      <c r="F67" s="434"/>
      <c r="G67" s="434"/>
      <c r="H67" s="434"/>
      <c r="I67" s="434"/>
      <c r="J67" s="434"/>
      <c r="K67" s="434"/>
      <c r="L67" s="434"/>
      <c r="M67" s="434"/>
      <c r="N67" s="434"/>
      <c r="O67" s="434"/>
      <c r="P67" s="434"/>
      <c r="Q67" s="434"/>
      <c r="R67" s="434"/>
      <c r="S67" s="434"/>
      <c r="T67" s="434"/>
      <c r="U67" s="434"/>
      <c r="V67" s="434"/>
      <c r="W67" s="434"/>
      <c r="X67" s="434"/>
      <c r="Y67" s="435"/>
      <c r="Z67" s="258" t="s">
        <v>282</v>
      </c>
      <c r="AA67" s="259"/>
      <c r="AB67" s="288" t="s">
        <v>298</v>
      </c>
      <c r="AC67" s="289"/>
      <c r="AD67" s="290"/>
      <c r="AE67" s="384">
        <f>IF($AA$24="январь",BT67,IF($AA$24="февраль",BU67,IF($AA$24="март",BV67,IF($AA$24="апрель",BW67,IF($AA$24="май",BX67,IF($AA$24="июнь",BY67,IF($AA$24="июль",BZ67,IF($AA$24="август",CA67))))))))+IF($AA$24="сентябрь",CB67,IF($AA$24="октябрь",CC67,IF($AA$24="ноябрь",CD67,IF($AA$24="декабрь",CE67))))</f>
        <v>0</v>
      </c>
      <c r="AF67" s="385"/>
      <c r="AG67" s="385"/>
      <c r="AH67" s="385"/>
      <c r="AI67" s="385"/>
      <c r="AJ67" s="386"/>
      <c r="AK67" s="384">
        <f>IF($AA$24="январь",BT67,IF($AA$24="февраль",BT67+BU67,IF($AA$24="март",BT67+BU67+BV67,IF($AA$24="апрель",BT67+BU67+BV67+BW67,IF($AA$24="май",BT67+BU67+BV67+BW67+BX67,IF($AA$24="июнь",BT67+BU67+BV67+BW67+BX67+BY67,IF($AA$24="июль",BT67+BU67+BV67+BW67+BX67+BY67+BZ67,IF($AA$24="август",(BT67+BU67+BV67+BW67+BX67+BY67+BZ67+CA67)))))))))+IF($AA$24="сентябрь",BT67+BU67+BV67+BW67+BX67+BY67+BZ67+CA67+CB67,IF($AA$24="октябрь",BT67+BU67+BV67+BW67+BX67+BY67+BZ67+CA67+CB67+CC67,IF($AA$24="ноябрь",BT67+BU67+BV67+BW67+BX67+BY67+BZ67+CA67+CB67+CC67+CD67,IF($AA$24="декабрь",BT67+BU67+BV67+BW67+BX67+BY67+BZ67+CA67+CB67+CC67+CD67+CE67))))</f>
        <v>0</v>
      </c>
      <c r="AL67" s="385"/>
      <c r="AM67" s="385"/>
      <c r="AN67" s="385"/>
      <c r="AO67" s="385"/>
      <c r="AP67" s="386"/>
      <c r="AQ67" s="384"/>
      <c r="AR67" s="385"/>
      <c r="AS67" s="385"/>
      <c r="AT67" s="385"/>
      <c r="AU67" s="385"/>
      <c r="AV67" s="386"/>
      <c r="AW67" s="384"/>
      <c r="AX67" s="385"/>
      <c r="AY67" s="385"/>
      <c r="AZ67" s="385"/>
      <c r="BA67" s="385"/>
      <c r="BB67" s="386"/>
      <c r="BC67" s="174"/>
      <c r="BD67" s="175"/>
      <c r="BE67" s="175"/>
      <c r="BF67" s="175"/>
      <c r="BG67" s="175"/>
      <c r="BH67" s="175"/>
      <c r="BI67" s="175"/>
      <c r="BJ67" s="175"/>
      <c r="BK67" s="175"/>
      <c r="BL67" s="175"/>
      <c r="BM67" s="175"/>
      <c r="BN67" s="175"/>
      <c r="BO67" s="175"/>
      <c r="BP67" s="175"/>
      <c r="BQ67" s="175"/>
      <c r="BR67" s="175"/>
      <c r="BS67" s="175"/>
      <c r="BT67" s="176"/>
      <c r="BU67" s="176"/>
      <c r="BV67" s="176"/>
      <c r="BW67" s="176"/>
      <c r="BX67" s="176"/>
      <c r="BY67" s="176"/>
      <c r="BZ67" s="176"/>
      <c r="CA67" s="176"/>
      <c r="CB67" s="176"/>
      <c r="CC67" s="176"/>
      <c r="CD67" s="176"/>
      <c r="CE67" s="176"/>
    </row>
    <row r="68" spans="2:83" s="2" customFormat="1" ht="12" customHeight="1">
      <c r="B68" s="39"/>
      <c r="C68" s="455" t="s">
        <v>30</v>
      </c>
      <c r="D68" s="456"/>
      <c r="E68" s="456"/>
      <c r="F68" s="456"/>
      <c r="G68" s="456"/>
      <c r="H68" s="456"/>
      <c r="I68" s="456"/>
      <c r="J68" s="456"/>
      <c r="K68" s="456"/>
      <c r="L68" s="456"/>
      <c r="M68" s="456"/>
      <c r="N68" s="456"/>
      <c r="O68" s="456"/>
      <c r="P68" s="456"/>
      <c r="Q68" s="456"/>
      <c r="R68" s="456"/>
      <c r="S68" s="456"/>
      <c r="T68" s="456"/>
      <c r="U68" s="456"/>
      <c r="V68" s="456"/>
      <c r="W68" s="456"/>
      <c r="X68" s="456"/>
      <c r="Y68" s="457"/>
      <c r="Z68" s="258" t="s">
        <v>283</v>
      </c>
      <c r="AA68" s="259"/>
      <c r="AB68" s="288" t="s">
        <v>298</v>
      </c>
      <c r="AC68" s="289"/>
      <c r="AD68" s="290"/>
      <c r="AE68" s="384">
        <f>IF($AA$24="январь",BT68,IF($AA$24="февраль",BU68,IF($AA$24="март",BV68,IF($AA$24="апрель",BW68,IF($AA$24="май",BX68,IF($AA$24="июнь",BY68,IF($AA$24="июль",BZ68,IF($AA$24="август",CA68))))))))+IF($AA$24="сентябрь",CB68,IF($AA$24="октябрь",CC68,IF($AA$24="ноябрь",CD68,IF($AA$24="декабрь",CE68))))</f>
        <v>0</v>
      </c>
      <c r="AF68" s="385"/>
      <c r="AG68" s="385"/>
      <c r="AH68" s="385"/>
      <c r="AI68" s="385"/>
      <c r="AJ68" s="386"/>
      <c r="AK68" s="384">
        <f>IF($AA$24="январь",BT68,IF($AA$24="февраль",BT68+BU68,IF($AA$24="март",BT68+BU68+BV68,IF($AA$24="апрель",BT68+BU68+BV68+BW68,IF($AA$24="май",BT68+BU68+BV68+BW68+BX68,IF($AA$24="июнь",BT68+BU68+BV68+BW68+BX68+BY68,IF($AA$24="июль",BT68+BU68+BV68+BW68+BX68+BY68+BZ68,IF($AA$24="август",(BT68+BU68+BV68+BW68+BX68+BY68+BZ68+CA68)))))))))+IF($AA$24="сентябрь",BT68+BU68+BV68+BW68+BX68+BY68+BZ68+CA68+CB68,IF($AA$24="октябрь",BT68+BU68+BV68+BW68+BX68+BY68+BZ68+CA68+CB68+CC68,IF($AA$24="ноябрь",BT68+BU68+BV68+BW68+BX68+BY68+BZ68+CA68+CB68+CC68+CD68,IF($AA$24="декабрь",BT68+BU68+BV68+BW68+BX68+BY68+BZ68+CA68+CB68+CC68+CD68+CE68))))</f>
        <v>0</v>
      </c>
      <c r="AL68" s="385"/>
      <c r="AM68" s="385"/>
      <c r="AN68" s="385"/>
      <c r="AO68" s="385"/>
      <c r="AP68" s="386"/>
      <c r="AQ68" s="384"/>
      <c r="AR68" s="385"/>
      <c r="AS68" s="385"/>
      <c r="AT68" s="385"/>
      <c r="AU68" s="385"/>
      <c r="AV68" s="386"/>
      <c r="AW68" s="384"/>
      <c r="AX68" s="385"/>
      <c r="AY68" s="385"/>
      <c r="AZ68" s="385"/>
      <c r="BA68" s="385"/>
      <c r="BB68" s="386"/>
      <c r="BC68" s="177"/>
      <c r="BD68" s="178"/>
      <c r="BE68" s="178"/>
      <c r="BF68" s="178"/>
      <c r="BG68" s="178"/>
      <c r="BH68" s="178"/>
      <c r="BI68" s="178"/>
      <c r="BJ68" s="178"/>
      <c r="BK68" s="178"/>
      <c r="BL68" s="178"/>
      <c r="BM68" s="178"/>
      <c r="BN68" s="178"/>
      <c r="BO68" s="178"/>
      <c r="BP68" s="178"/>
      <c r="BQ68" s="178"/>
      <c r="BR68" s="178"/>
      <c r="BS68" s="178"/>
      <c r="BT68" s="380"/>
      <c r="BU68" s="380"/>
      <c r="BV68" s="380"/>
      <c r="BW68" s="380"/>
      <c r="BX68" s="380"/>
      <c r="BY68" s="380"/>
      <c r="BZ68" s="380"/>
      <c r="CA68" s="380"/>
      <c r="CB68" s="380"/>
      <c r="CC68" s="380"/>
      <c r="CD68" s="380"/>
      <c r="CE68" s="380"/>
    </row>
    <row r="69" spans="2:95" ht="15" customHeight="1">
      <c r="B69" s="37"/>
      <c r="C69" s="458" t="s">
        <v>324</v>
      </c>
      <c r="D69" s="459"/>
      <c r="E69" s="459"/>
      <c r="F69" s="459"/>
      <c r="G69" s="459"/>
      <c r="H69" s="459"/>
      <c r="I69" s="459"/>
      <c r="J69" s="459"/>
      <c r="K69" s="459"/>
      <c r="L69" s="459"/>
      <c r="M69" s="459"/>
      <c r="N69" s="459"/>
      <c r="O69" s="459"/>
      <c r="P69" s="459"/>
      <c r="Q69" s="459"/>
      <c r="R69" s="459"/>
      <c r="S69" s="459"/>
      <c r="T69" s="459"/>
      <c r="U69" s="459"/>
      <c r="V69" s="459"/>
      <c r="W69" s="459"/>
      <c r="X69" s="459"/>
      <c r="Y69" s="460"/>
      <c r="Z69" s="258"/>
      <c r="AA69" s="259"/>
      <c r="AB69" s="288"/>
      <c r="AC69" s="289"/>
      <c r="AD69" s="290"/>
      <c r="AE69" s="384"/>
      <c r="AF69" s="385"/>
      <c r="AG69" s="385"/>
      <c r="AH69" s="385"/>
      <c r="AI69" s="385"/>
      <c r="AJ69" s="386"/>
      <c r="AK69" s="384"/>
      <c r="AL69" s="385"/>
      <c r="AM69" s="385"/>
      <c r="AN69" s="385"/>
      <c r="AO69" s="385"/>
      <c r="AP69" s="386"/>
      <c r="AQ69" s="384"/>
      <c r="AR69" s="385"/>
      <c r="AS69" s="385"/>
      <c r="AT69" s="385"/>
      <c r="AU69" s="385"/>
      <c r="AV69" s="386"/>
      <c r="AW69" s="384"/>
      <c r="AX69" s="385"/>
      <c r="AY69" s="385"/>
      <c r="AZ69" s="385"/>
      <c r="BA69" s="385"/>
      <c r="BB69" s="386"/>
      <c r="BC69" s="174"/>
      <c r="BD69" s="175"/>
      <c r="BE69" s="175"/>
      <c r="BF69" s="175"/>
      <c r="BG69" s="175"/>
      <c r="BH69" s="175"/>
      <c r="BI69" s="175"/>
      <c r="BJ69" s="175"/>
      <c r="BK69" s="175"/>
      <c r="BL69" s="175"/>
      <c r="BM69" s="175"/>
      <c r="BN69" s="175"/>
      <c r="BO69" s="175"/>
      <c r="BP69" s="175"/>
      <c r="BQ69" s="175"/>
      <c r="BR69" s="175"/>
      <c r="BS69" s="175"/>
      <c r="BT69" s="380"/>
      <c r="BU69" s="380"/>
      <c r="BV69" s="380"/>
      <c r="BW69" s="380"/>
      <c r="BX69" s="380"/>
      <c r="BY69" s="380"/>
      <c r="BZ69" s="380"/>
      <c r="CA69" s="380"/>
      <c r="CB69" s="380"/>
      <c r="CC69" s="380"/>
      <c r="CD69" s="380"/>
      <c r="CE69" s="380"/>
      <c r="CF69" s="537"/>
      <c r="CG69" s="537"/>
      <c r="CH69" s="537"/>
      <c r="CI69" s="537"/>
      <c r="CJ69" s="537"/>
      <c r="CK69" s="537"/>
      <c r="CL69" s="537"/>
      <c r="CM69" s="537"/>
      <c r="CN69" s="537"/>
      <c r="CO69" s="537"/>
      <c r="CP69" s="537"/>
      <c r="CQ69" s="537"/>
    </row>
    <row r="70" spans="2:95" ht="12" customHeight="1">
      <c r="B70" s="37"/>
      <c r="C70" s="461" t="s">
        <v>294</v>
      </c>
      <c r="D70" s="462"/>
      <c r="E70" s="462"/>
      <c r="F70" s="462"/>
      <c r="G70" s="462"/>
      <c r="H70" s="462"/>
      <c r="I70" s="462"/>
      <c r="J70" s="462"/>
      <c r="K70" s="462"/>
      <c r="L70" s="462"/>
      <c r="M70" s="462"/>
      <c r="N70" s="462"/>
      <c r="O70" s="462"/>
      <c r="P70" s="462"/>
      <c r="Q70" s="462"/>
      <c r="R70" s="462"/>
      <c r="S70" s="462"/>
      <c r="T70" s="462"/>
      <c r="U70" s="462"/>
      <c r="V70" s="462"/>
      <c r="W70" s="462"/>
      <c r="X70" s="462"/>
      <c r="Y70" s="463"/>
      <c r="Z70" s="258" t="s">
        <v>284</v>
      </c>
      <c r="AA70" s="259"/>
      <c r="AB70" s="288" t="s">
        <v>298</v>
      </c>
      <c r="AC70" s="289"/>
      <c r="AD70" s="290"/>
      <c r="AE70" s="384">
        <f>IF($AA$24="январь",BT70,IF($AA$24="февраль",BU70,IF($AA$24="март",BV70,IF($AA$24="апрель",BW70,IF($AA$24="май",BX70,IF($AA$24="июнь",BY70,IF($AA$24="июль",BZ70,IF($AA$24="август",CA70))))))))+IF($AA$24="сентябрь",CB70,IF($AA$24="октябрь",CC70,IF($AA$24="ноябрь",CD70,IF($AA$24="декабрь",CE70))))</f>
        <v>0</v>
      </c>
      <c r="AF70" s="385"/>
      <c r="AG70" s="385"/>
      <c r="AH70" s="385"/>
      <c r="AI70" s="385"/>
      <c r="AJ70" s="386"/>
      <c r="AK70" s="384">
        <f>IF($AA$24="январь",BT70,IF($AA$24="февраль",BT70+BU70,IF($AA$24="март",BT70+BU70+BV70,IF($AA$24="апрель",BT70+BU70+BV70+BW70,IF($AA$24="май",BT70+BU70+BV70+BW70+BX70,IF($AA$24="июнь",BT70+BU70+BV70+BW70+BX70+BY70,IF($AA$24="июль",BT70+BU70+BV70+BW70+BX70+BY70+BZ70,IF($AA$24="август",(BT70+BU70+BV70+BW70+BX70+BY70+BZ70+CA70)))))))))+IF($AA$24="сентябрь",BT70+BU70+BV70+BW70+BX70+BY70+BZ70+CA70+CB70,IF($AA$24="октябрь",BT70+BU70+BV70+BW70+BX70+BY70+BZ70+CA70+CB70+CC70,IF($AA$24="ноябрь",BT70+BU70+BV70+BW70+BX70+BY70+BZ70+CA70+CB70+CC70+CD70,IF($AA$24="декабрь",BT70+BU70+BV70+BW70+BX70+BY70+BZ70+CA70+CB70+CC70+CD70+CE70))))</f>
        <v>0</v>
      </c>
      <c r="AL70" s="385"/>
      <c r="AM70" s="385"/>
      <c r="AN70" s="385"/>
      <c r="AO70" s="385"/>
      <c r="AP70" s="386"/>
      <c r="AQ70" s="384"/>
      <c r="AR70" s="385"/>
      <c r="AS70" s="385"/>
      <c r="AT70" s="385"/>
      <c r="AU70" s="385"/>
      <c r="AV70" s="386"/>
      <c r="AW70" s="384"/>
      <c r="AX70" s="385"/>
      <c r="AY70" s="385"/>
      <c r="AZ70" s="385"/>
      <c r="BA70" s="385"/>
      <c r="BB70" s="386"/>
      <c r="BC70" s="174"/>
      <c r="BD70" s="175"/>
      <c r="BE70" s="175"/>
      <c r="BF70" s="175"/>
      <c r="BG70" s="175"/>
      <c r="BH70" s="175"/>
      <c r="BI70" s="175"/>
      <c r="BJ70" s="175"/>
      <c r="BK70" s="175"/>
      <c r="BL70" s="175"/>
      <c r="BM70" s="175"/>
      <c r="BN70" s="175"/>
      <c r="BO70" s="175"/>
      <c r="BP70" s="175"/>
      <c r="BQ70" s="175"/>
      <c r="BR70" s="175"/>
      <c r="BS70" s="175"/>
      <c r="BT70" s="380"/>
      <c r="BU70" s="380"/>
      <c r="BV70" s="380"/>
      <c r="BW70" s="380"/>
      <c r="BX70" s="380"/>
      <c r="BY70" s="380"/>
      <c r="BZ70" s="380"/>
      <c r="CA70" s="380"/>
      <c r="CB70" s="380"/>
      <c r="CC70" s="380"/>
      <c r="CD70" s="380"/>
      <c r="CE70" s="380"/>
      <c r="CF70" s="537"/>
      <c r="CG70" s="537"/>
      <c r="CH70" s="537"/>
      <c r="CI70" s="537"/>
      <c r="CJ70" s="537"/>
      <c r="CK70" s="537"/>
      <c r="CL70" s="537"/>
      <c r="CM70" s="537"/>
      <c r="CN70" s="537"/>
      <c r="CO70" s="537"/>
      <c r="CP70" s="537"/>
      <c r="CQ70" s="537"/>
    </row>
    <row r="71" spans="2:95" ht="12" customHeight="1">
      <c r="B71" s="37"/>
      <c r="C71" s="461"/>
      <c r="D71" s="462"/>
      <c r="E71" s="462"/>
      <c r="F71" s="462"/>
      <c r="G71" s="462"/>
      <c r="H71" s="462"/>
      <c r="I71" s="462"/>
      <c r="J71" s="462"/>
      <c r="K71" s="462"/>
      <c r="L71" s="462"/>
      <c r="M71" s="462"/>
      <c r="N71" s="462"/>
      <c r="O71" s="462"/>
      <c r="P71" s="462"/>
      <c r="Q71" s="462"/>
      <c r="R71" s="462"/>
      <c r="S71" s="462"/>
      <c r="T71" s="462"/>
      <c r="U71" s="462"/>
      <c r="V71" s="462"/>
      <c r="W71" s="462"/>
      <c r="X71" s="462"/>
      <c r="Y71" s="463"/>
      <c r="Z71" s="258"/>
      <c r="AA71" s="259"/>
      <c r="AB71" s="288"/>
      <c r="AC71" s="289"/>
      <c r="AD71" s="290"/>
      <c r="AE71" s="384"/>
      <c r="AF71" s="385"/>
      <c r="AG71" s="385"/>
      <c r="AH71" s="385"/>
      <c r="AI71" s="385"/>
      <c r="AJ71" s="386"/>
      <c r="AK71" s="384"/>
      <c r="AL71" s="385"/>
      <c r="AM71" s="385"/>
      <c r="AN71" s="385"/>
      <c r="AO71" s="385"/>
      <c r="AP71" s="386"/>
      <c r="AQ71" s="384"/>
      <c r="AR71" s="385"/>
      <c r="AS71" s="385"/>
      <c r="AT71" s="385"/>
      <c r="AU71" s="385"/>
      <c r="AV71" s="386"/>
      <c r="AW71" s="384"/>
      <c r="AX71" s="385"/>
      <c r="AY71" s="385"/>
      <c r="AZ71" s="385"/>
      <c r="BA71" s="385"/>
      <c r="BB71" s="386"/>
      <c r="BC71" s="174"/>
      <c r="BD71" s="175"/>
      <c r="BE71" s="175"/>
      <c r="BF71" s="175"/>
      <c r="BG71" s="175"/>
      <c r="BH71" s="175"/>
      <c r="BI71" s="175"/>
      <c r="BJ71" s="175"/>
      <c r="BK71" s="175"/>
      <c r="BL71" s="175"/>
      <c r="BM71" s="175"/>
      <c r="BN71" s="175"/>
      <c r="BO71" s="175"/>
      <c r="BP71" s="175"/>
      <c r="BQ71" s="175"/>
      <c r="BR71" s="175"/>
      <c r="BS71" s="175"/>
      <c r="BT71" s="380"/>
      <c r="BU71" s="380"/>
      <c r="BV71" s="380"/>
      <c r="BW71" s="380"/>
      <c r="BX71" s="380"/>
      <c r="BY71" s="380"/>
      <c r="BZ71" s="380"/>
      <c r="CA71" s="380"/>
      <c r="CB71" s="380"/>
      <c r="CC71" s="380"/>
      <c r="CD71" s="380"/>
      <c r="CE71" s="380"/>
      <c r="CF71" s="537"/>
      <c r="CG71" s="537"/>
      <c r="CH71" s="537"/>
      <c r="CI71" s="537"/>
      <c r="CJ71" s="537"/>
      <c r="CK71" s="537"/>
      <c r="CL71" s="537"/>
      <c r="CM71" s="537"/>
      <c r="CN71" s="537"/>
      <c r="CO71" s="537"/>
      <c r="CP71" s="537"/>
      <c r="CQ71" s="537"/>
    </row>
    <row r="72" spans="2:95" ht="12" customHeight="1">
      <c r="B72" s="37"/>
      <c r="C72" s="291" t="s">
        <v>325</v>
      </c>
      <c r="D72" s="292"/>
      <c r="E72" s="292"/>
      <c r="F72" s="292"/>
      <c r="G72" s="292"/>
      <c r="H72" s="292"/>
      <c r="I72" s="292"/>
      <c r="J72" s="292"/>
      <c r="K72" s="292"/>
      <c r="L72" s="292"/>
      <c r="M72" s="292"/>
      <c r="N72" s="292"/>
      <c r="O72" s="292"/>
      <c r="P72" s="292"/>
      <c r="Q72" s="292"/>
      <c r="R72" s="292"/>
      <c r="S72" s="292"/>
      <c r="T72" s="292"/>
      <c r="U72" s="292"/>
      <c r="V72" s="292"/>
      <c r="W72" s="292"/>
      <c r="X72" s="292"/>
      <c r="Y72" s="293"/>
      <c r="Z72" s="258" t="s">
        <v>285</v>
      </c>
      <c r="AA72" s="259"/>
      <c r="AB72" s="288" t="s">
        <v>280</v>
      </c>
      <c r="AC72" s="289"/>
      <c r="AD72" s="290"/>
      <c r="AE72" s="285">
        <f>IF($AA$24="январь",BT72,IF($AA$24="февраль",BU72,IF($AA$24="март",BV72,IF($AA$24="апрель",BW72,IF($AA$24="май",BX72,IF($AA$24="июнь",BY72,IF($AA$24="июль",BZ72,IF($AA$24="август",CA72))))))))+IF($AA$24="сентябрь",CB72,IF($AA$24="октябрь",CC72,IF($AA$24="ноябрь",CD72,IF($AA$24="декабрь",CE72))))</f>
        <v>0</v>
      </c>
      <c r="AF72" s="286"/>
      <c r="AG72" s="286"/>
      <c r="AH72" s="286"/>
      <c r="AI72" s="286"/>
      <c r="AJ72" s="287"/>
      <c r="AK72" s="285">
        <f>IF(AK65=0,0,((AK67-AK68-AK70)*1000/AK65))/IF($AA$24="январь",1,IF($AA$24="февраль",2,IF($AA$24="март",3,IF($AA$24="апрель",4,IF($AA$24="май",5,IF($AA$24="июнь",6,IF($AA$24="июль",7,IF($AA$24="август",8)))))))+IF($AA$24="сентябрь",9,IF($AA$24="октябрь",10,IF($AA$24="ноябрь",11,IF($AA$24="декабрь",12)))))</f>
        <v>0</v>
      </c>
      <c r="AL72" s="286"/>
      <c r="AM72" s="286"/>
      <c r="AN72" s="286"/>
      <c r="AO72" s="286"/>
      <c r="AP72" s="287"/>
      <c r="AQ72" s="285"/>
      <c r="AR72" s="286"/>
      <c r="AS72" s="286"/>
      <c r="AT72" s="286"/>
      <c r="AU72" s="286"/>
      <c r="AV72" s="287"/>
      <c r="AW72" s="285"/>
      <c r="AX72" s="286"/>
      <c r="AY72" s="286"/>
      <c r="AZ72" s="286"/>
      <c r="BA72" s="286"/>
      <c r="BB72" s="287"/>
      <c r="BC72" s="174"/>
      <c r="BD72" s="175"/>
      <c r="BE72" s="175"/>
      <c r="BF72" s="175"/>
      <c r="BG72" s="175"/>
      <c r="BH72" s="175"/>
      <c r="BI72" s="175"/>
      <c r="BJ72" s="175"/>
      <c r="BK72" s="175"/>
      <c r="BL72" s="175"/>
      <c r="BM72" s="175"/>
      <c r="BN72" s="175"/>
      <c r="BO72" s="175"/>
      <c r="BP72" s="175"/>
      <c r="BQ72" s="175"/>
      <c r="BR72" s="175"/>
      <c r="BS72" s="175"/>
      <c r="BT72" s="380">
        <f aca="true" t="shared" si="0" ref="BT72:CE72">IF(BT65=0,0,(BT67-BT68-BT70)*1000/BT65)</f>
        <v>0</v>
      </c>
      <c r="BU72" s="380">
        <f t="shared" si="0"/>
        <v>0</v>
      </c>
      <c r="BV72" s="380">
        <f t="shared" si="0"/>
        <v>0</v>
      </c>
      <c r="BW72" s="380">
        <f t="shared" si="0"/>
        <v>0</v>
      </c>
      <c r="BX72" s="380">
        <f t="shared" si="0"/>
        <v>0</v>
      </c>
      <c r="BY72" s="380">
        <f t="shared" si="0"/>
        <v>0</v>
      </c>
      <c r="BZ72" s="380">
        <f t="shared" si="0"/>
        <v>0</v>
      </c>
      <c r="CA72" s="380">
        <f t="shared" si="0"/>
        <v>0</v>
      </c>
      <c r="CB72" s="380">
        <f t="shared" si="0"/>
        <v>0</v>
      </c>
      <c r="CC72" s="380">
        <f t="shared" si="0"/>
        <v>0</v>
      </c>
      <c r="CD72" s="380">
        <f t="shared" si="0"/>
        <v>0</v>
      </c>
      <c r="CE72" s="380">
        <f t="shared" si="0"/>
        <v>0</v>
      </c>
      <c r="CF72" s="538"/>
      <c r="CG72" s="538"/>
      <c r="CH72" s="538"/>
      <c r="CI72" s="538"/>
      <c r="CJ72" s="538"/>
      <c r="CK72" s="538"/>
      <c r="CL72" s="538"/>
      <c r="CM72" s="538"/>
      <c r="CN72" s="538"/>
      <c r="CO72" s="538"/>
      <c r="CP72" s="538"/>
      <c r="CQ72" s="538"/>
    </row>
    <row r="73" spans="2:95" ht="12" customHeight="1">
      <c r="B73" s="37"/>
      <c r="C73" s="280" t="s">
        <v>379</v>
      </c>
      <c r="D73" s="281"/>
      <c r="E73" s="281"/>
      <c r="F73" s="281"/>
      <c r="G73" s="281"/>
      <c r="H73" s="281"/>
      <c r="I73" s="281"/>
      <c r="J73" s="281"/>
      <c r="K73" s="281"/>
      <c r="L73" s="281"/>
      <c r="M73" s="281"/>
      <c r="N73" s="281"/>
      <c r="O73" s="281"/>
      <c r="P73" s="281"/>
      <c r="Q73" s="281"/>
      <c r="R73" s="281"/>
      <c r="S73" s="281"/>
      <c r="T73" s="281"/>
      <c r="U73" s="281"/>
      <c r="V73" s="281"/>
      <c r="W73" s="281"/>
      <c r="X73" s="281"/>
      <c r="Y73" s="282"/>
      <c r="Z73" s="258"/>
      <c r="AA73" s="259"/>
      <c r="AB73" s="288"/>
      <c r="AC73" s="289"/>
      <c r="AD73" s="290"/>
      <c r="AE73" s="285"/>
      <c r="AF73" s="286"/>
      <c r="AG73" s="286"/>
      <c r="AH73" s="286"/>
      <c r="AI73" s="286"/>
      <c r="AJ73" s="287"/>
      <c r="AK73" s="285"/>
      <c r="AL73" s="286"/>
      <c r="AM73" s="286"/>
      <c r="AN73" s="286"/>
      <c r="AO73" s="286"/>
      <c r="AP73" s="287"/>
      <c r="AQ73" s="285"/>
      <c r="AR73" s="286"/>
      <c r="AS73" s="286"/>
      <c r="AT73" s="286"/>
      <c r="AU73" s="286"/>
      <c r="AV73" s="287"/>
      <c r="AW73" s="285"/>
      <c r="AX73" s="286"/>
      <c r="AY73" s="286"/>
      <c r="AZ73" s="286"/>
      <c r="BA73" s="286"/>
      <c r="BB73" s="287"/>
      <c r="BC73" s="174"/>
      <c r="BD73" s="175"/>
      <c r="BE73" s="175"/>
      <c r="BF73" s="175"/>
      <c r="BG73" s="175"/>
      <c r="BH73" s="175"/>
      <c r="BI73" s="175"/>
      <c r="BJ73" s="175"/>
      <c r="BK73" s="175"/>
      <c r="BL73" s="175"/>
      <c r="BM73" s="175"/>
      <c r="BN73" s="175"/>
      <c r="BO73" s="175"/>
      <c r="BP73" s="175"/>
      <c r="BQ73" s="175"/>
      <c r="BR73" s="175"/>
      <c r="BS73" s="175"/>
      <c r="BT73" s="380"/>
      <c r="BU73" s="380"/>
      <c r="BV73" s="380"/>
      <c r="BW73" s="380"/>
      <c r="BX73" s="380"/>
      <c r="BY73" s="380"/>
      <c r="BZ73" s="380"/>
      <c r="CA73" s="380"/>
      <c r="CB73" s="380"/>
      <c r="CC73" s="380"/>
      <c r="CD73" s="380"/>
      <c r="CE73" s="380"/>
      <c r="CF73" s="73"/>
      <c r="CG73" s="73"/>
      <c r="CH73" s="73"/>
      <c r="CI73" s="73"/>
      <c r="CJ73" s="73"/>
      <c r="CK73" s="73"/>
      <c r="CL73" s="73"/>
      <c r="CM73" s="73"/>
      <c r="CN73" s="73"/>
      <c r="CO73" s="73"/>
      <c r="CP73" s="73"/>
      <c r="CQ73" s="73"/>
    </row>
    <row r="74" spans="2:95" ht="12" customHeight="1">
      <c r="B74" s="37"/>
      <c r="C74" s="283" t="s">
        <v>341</v>
      </c>
      <c r="D74" s="284"/>
      <c r="E74" s="284"/>
      <c r="F74" s="284"/>
      <c r="G74" s="284"/>
      <c r="H74" s="284"/>
      <c r="I74" s="284"/>
      <c r="J74" s="284"/>
      <c r="K74" s="284"/>
      <c r="L74" s="284"/>
      <c r="M74" s="284"/>
      <c r="N74" s="284"/>
      <c r="O74" s="284"/>
      <c r="P74" s="284"/>
      <c r="Q74" s="143"/>
      <c r="R74" s="143"/>
      <c r="S74" s="143"/>
      <c r="T74" s="143"/>
      <c r="U74" s="143"/>
      <c r="V74" s="143"/>
      <c r="W74" s="143"/>
      <c r="X74" s="143"/>
      <c r="Y74" s="144"/>
      <c r="Z74" s="258"/>
      <c r="AA74" s="259"/>
      <c r="AB74" s="288"/>
      <c r="AC74" s="289"/>
      <c r="AD74" s="290"/>
      <c r="AE74" s="285"/>
      <c r="AF74" s="286"/>
      <c r="AG74" s="286"/>
      <c r="AH74" s="286"/>
      <c r="AI74" s="286"/>
      <c r="AJ74" s="287"/>
      <c r="AK74" s="285"/>
      <c r="AL74" s="286"/>
      <c r="AM74" s="286"/>
      <c r="AN74" s="286"/>
      <c r="AO74" s="286"/>
      <c r="AP74" s="287"/>
      <c r="AQ74" s="285"/>
      <c r="AR74" s="286"/>
      <c r="AS74" s="286"/>
      <c r="AT74" s="286"/>
      <c r="AU74" s="286"/>
      <c r="AV74" s="287"/>
      <c r="AW74" s="285"/>
      <c r="AX74" s="286"/>
      <c r="AY74" s="286"/>
      <c r="AZ74" s="286"/>
      <c r="BA74" s="286"/>
      <c r="BB74" s="287"/>
      <c r="BC74" s="174"/>
      <c r="BD74" s="175"/>
      <c r="BE74" s="175"/>
      <c r="BF74" s="175"/>
      <c r="BG74" s="175"/>
      <c r="BH74" s="175"/>
      <c r="BI74" s="175"/>
      <c r="BJ74" s="175"/>
      <c r="BK74" s="175"/>
      <c r="BL74" s="175"/>
      <c r="BM74" s="175"/>
      <c r="BN74" s="175"/>
      <c r="BO74" s="175"/>
      <c r="BP74" s="175"/>
      <c r="BQ74" s="175"/>
      <c r="BR74" s="175"/>
      <c r="BS74" s="175"/>
      <c r="BT74" s="380"/>
      <c r="BU74" s="380"/>
      <c r="BV74" s="380"/>
      <c r="BW74" s="380"/>
      <c r="BX74" s="380"/>
      <c r="BY74" s="380"/>
      <c r="BZ74" s="380"/>
      <c r="CA74" s="380"/>
      <c r="CB74" s="380"/>
      <c r="CC74" s="380"/>
      <c r="CD74" s="380"/>
      <c r="CE74" s="380"/>
      <c r="CF74" s="539"/>
      <c r="CG74" s="539"/>
      <c r="CH74" s="539"/>
      <c r="CI74" s="539"/>
      <c r="CJ74" s="539"/>
      <c r="CK74" s="539"/>
      <c r="CL74" s="539"/>
      <c r="CM74" s="539"/>
      <c r="CN74" s="539"/>
      <c r="CO74" s="539"/>
      <c r="CP74" s="539"/>
      <c r="CQ74" s="539"/>
    </row>
    <row r="75" spans="2:83" ht="12.75" customHeight="1">
      <c r="B75" s="37"/>
      <c r="C75" s="397" t="s">
        <v>261</v>
      </c>
      <c r="D75" s="398"/>
      <c r="E75" s="398"/>
      <c r="F75" s="398"/>
      <c r="G75" s="398"/>
      <c r="H75" s="398"/>
      <c r="I75" s="398"/>
      <c r="J75" s="398"/>
      <c r="K75" s="398"/>
      <c r="L75" s="398"/>
      <c r="M75" s="398"/>
      <c r="N75" s="398"/>
      <c r="O75" s="398"/>
      <c r="P75" s="398"/>
      <c r="Q75" s="398"/>
      <c r="R75" s="398"/>
      <c r="S75" s="398"/>
      <c r="T75" s="398"/>
      <c r="U75" s="398"/>
      <c r="V75" s="398"/>
      <c r="W75" s="398"/>
      <c r="X75" s="398"/>
      <c r="Y75" s="399"/>
      <c r="Z75" s="258" t="s">
        <v>296</v>
      </c>
      <c r="AA75" s="259"/>
      <c r="AB75" s="239" t="s">
        <v>295</v>
      </c>
      <c r="AC75" s="240"/>
      <c r="AD75" s="241"/>
      <c r="AE75" s="384">
        <f>IF($AA$24="март",BV75,IF($AA$24="июнь",BY75,IF($AA$24="сентябрь",CB75,IF($AA$24="декабрь",CE75,0))))</f>
        <v>0</v>
      </c>
      <c r="AF75" s="385"/>
      <c r="AG75" s="385"/>
      <c r="AH75" s="385"/>
      <c r="AI75" s="385"/>
      <c r="AJ75" s="386"/>
      <c r="AK75" s="384">
        <f>IF($AA$24="март",BT75+BU75+BV75,IF($AA$24="июнь",BT75+BU75+BV75+BW75+BX75+BY75))+IF($AA$24="сентябрь",BT75+BU75+BV75+BW75+BX75+BY75+BZ75+CA75+CB75,IF($AA$24="декабрь",BT75+BU75+BV75+BW75+BX75+BY75+BZ75+CA75+CB75+CC75+CD75+CE75))</f>
        <v>0</v>
      </c>
      <c r="AL75" s="385"/>
      <c r="AM75" s="385"/>
      <c r="AN75" s="385"/>
      <c r="AO75" s="385"/>
      <c r="AP75" s="386"/>
      <c r="AQ75" s="384"/>
      <c r="AR75" s="385"/>
      <c r="AS75" s="385"/>
      <c r="AT75" s="385"/>
      <c r="AU75" s="385"/>
      <c r="AV75" s="386"/>
      <c r="AW75" s="384"/>
      <c r="AX75" s="385"/>
      <c r="AY75" s="385"/>
      <c r="AZ75" s="385"/>
      <c r="BA75" s="385"/>
      <c r="BB75" s="386"/>
      <c r="BC75" s="174"/>
      <c r="BD75" s="175"/>
      <c r="BE75" s="175"/>
      <c r="BF75" s="175"/>
      <c r="BG75" s="175"/>
      <c r="BH75" s="175"/>
      <c r="BI75" s="175"/>
      <c r="BJ75" s="175"/>
      <c r="BK75" s="175"/>
      <c r="BL75" s="175"/>
      <c r="BM75" s="175"/>
      <c r="BN75" s="175"/>
      <c r="BO75" s="175"/>
      <c r="BP75" s="175"/>
      <c r="BQ75" s="175"/>
      <c r="BR75" s="175"/>
      <c r="BS75" s="175"/>
      <c r="BT75" s="380"/>
      <c r="BU75" s="380"/>
      <c r="BV75" s="380"/>
      <c r="BW75" s="380"/>
      <c r="BX75" s="380"/>
      <c r="BY75" s="380"/>
      <c r="BZ75" s="380"/>
      <c r="CA75" s="380"/>
      <c r="CB75" s="380"/>
      <c r="CC75" s="380"/>
      <c r="CD75" s="380"/>
      <c r="CE75" s="380"/>
    </row>
    <row r="76" spans="2:83" ht="12.75" customHeight="1">
      <c r="B76" s="37"/>
      <c r="C76" s="397"/>
      <c r="D76" s="398"/>
      <c r="E76" s="398"/>
      <c r="F76" s="398"/>
      <c r="G76" s="398"/>
      <c r="H76" s="398"/>
      <c r="I76" s="398"/>
      <c r="J76" s="398"/>
      <c r="K76" s="398"/>
      <c r="L76" s="398"/>
      <c r="M76" s="398"/>
      <c r="N76" s="398"/>
      <c r="O76" s="398"/>
      <c r="P76" s="398"/>
      <c r="Q76" s="398"/>
      <c r="R76" s="398"/>
      <c r="S76" s="398"/>
      <c r="T76" s="398"/>
      <c r="U76" s="398"/>
      <c r="V76" s="398"/>
      <c r="W76" s="398"/>
      <c r="X76" s="398"/>
      <c r="Y76" s="399"/>
      <c r="Z76" s="258"/>
      <c r="AA76" s="259"/>
      <c r="AB76" s="239"/>
      <c r="AC76" s="240"/>
      <c r="AD76" s="241"/>
      <c r="AE76" s="384"/>
      <c r="AF76" s="385"/>
      <c r="AG76" s="385"/>
      <c r="AH76" s="385"/>
      <c r="AI76" s="385"/>
      <c r="AJ76" s="386"/>
      <c r="AK76" s="384"/>
      <c r="AL76" s="385"/>
      <c r="AM76" s="385"/>
      <c r="AN76" s="385"/>
      <c r="AO76" s="385"/>
      <c r="AP76" s="386"/>
      <c r="AQ76" s="384"/>
      <c r="AR76" s="385"/>
      <c r="AS76" s="385"/>
      <c r="AT76" s="385"/>
      <c r="AU76" s="385"/>
      <c r="AV76" s="386"/>
      <c r="AW76" s="384"/>
      <c r="AX76" s="385"/>
      <c r="AY76" s="385"/>
      <c r="AZ76" s="385"/>
      <c r="BA76" s="385"/>
      <c r="BB76" s="386"/>
      <c r="BC76" s="174"/>
      <c r="BD76" s="175"/>
      <c r="BE76" s="175"/>
      <c r="BF76" s="175"/>
      <c r="BG76" s="175"/>
      <c r="BH76" s="175"/>
      <c r="BI76" s="175"/>
      <c r="BJ76" s="175"/>
      <c r="BK76" s="175"/>
      <c r="BL76" s="175"/>
      <c r="BM76" s="175"/>
      <c r="BN76" s="175"/>
      <c r="BO76" s="175"/>
      <c r="BP76" s="175"/>
      <c r="BQ76" s="175"/>
      <c r="BR76" s="175"/>
      <c r="BS76" s="175"/>
      <c r="BT76" s="380"/>
      <c r="BU76" s="380"/>
      <c r="BV76" s="380"/>
      <c r="BW76" s="380"/>
      <c r="BX76" s="380"/>
      <c r="BY76" s="380"/>
      <c r="BZ76" s="380"/>
      <c r="CA76" s="380"/>
      <c r="CB76" s="380"/>
      <c r="CC76" s="380"/>
      <c r="CD76" s="380"/>
      <c r="CE76" s="380"/>
    </row>
    <row r="77" spans="2:83" ht="12.75" customHeight="1">
      <c r="B77" s="37"/>
      <c r="C77" s="397"/>
      <c r="D77" s="398"/>
      <c r="E77" s="398"/>
      <c r="F77" s="398"/>
      <c r="G77" s="398"/>
      <c r="H77" s="398"/>
      <c r="I77" s="398"/>
      <c r="J77" s="398"/>
      <c r="K77" s="398"/>
      <c r="L77" s="398"/>
      <c r="M77" s="398"/>
      <c r="N77" s="398"/>
      <c r="O77" s="398"/>
      <c r="P77" s="398"/>
      <c r="Q77" s="398"/>
      <c r="R77" s="398"/>
      <c r="S77" s="398"/>
      <c r="T77" s="398"/>
      <c r="U77" s="398"/>
      <c r="V77" s="398"/>
      <c r="W77" s="398"/>
      <c r="X77" s="398"/>
      <c r="Y77" s="399"/>
      <c r="Z77" s="258"/>
      <c r="AA77" s="259"/>
      <c r="AB77" s="239"/>
      <c r="AC77" s="240"/>
      <c r="AD77" s="241"/>
      <c r="AE77" s="384"/>
      <c r="AF77" s="385"/>
      <c r="AG77" s="385"/>
      <c r="AH77" s="385"/>
      <c r="AI77" s="385"/>
      <c r="AJ77" s="386"/>
      <c r="AK77" s="384"/>
      <c r="AL77" s="385"/>
      <c r="AM77" s="385"/>
      <c r="AN77" s="385"/>
      <c r="AO77" s="385"/>
      <c r="AP77" s="386"/>
      <c r="AQ77" s="384"/>
      <c r="AR77" s="385"/>
      <c r="AS77" s="385"/>
      <c r="AT77" s="385"/>
      <c r="AU77" s="385"/>
      <c r="AV77" s="386"/>
      <c r="AW77" s="384"/>
      <c r="AX77" s="385"/>
      <c r="AY77" s="385"/>
      <c r="AZ77" s="385"/>
      <c r="BA77" s="385"/>
      <c r="BB77" s="386"/>
      <c r="BC77" s="174"/>
      <c r="BD77" s="175"/>
      <c r="BE77" s="175"/>
      <c r="BF77" s="175"/>
      <c r="BG77" s="175"/>
      <c r="BH77" s="175"/>
      <c r="BI77" s="175"/>
      <c r="BJ77" s="175"/>
      <c r="BK77" s="175"/>
      <c r="BL77" s="175"/>
      <c r="BM77" s="175"/>
      <c r="BN77" s="175"/>
      <c r="BO77" s="175"/>
      <c r="BP77" s="175"/>
      <c r="BQ77" s="175"/>
      <c r="BR77" s="175"/>
      <c r="BS77" s="175"/>
      <c r="BT77" s="380"/>
      <c r="BU77" s="380"/>
      <c r="BV77" s="380"/>
      <c r="BW77" s="380"/>
      <c r="BX77" s="380"/>
      <c r="BY77" s="380"/>
      <c r="BZ77" s="380"/>
      <c r="CA77" s="380"/>
      <c r="CB77" s="380"/>
      <c r="CC77" s="380"/>
      <c r="CD77" s="380"/>
      <c r="CE77" s="380"/>
    </row>
    <row r="78" spans="2:83" ht="15" customHeight="1">
      <c r="B78" s="37"/>
      <c r="C78" s="260" t="s">
        <v>226</v>
      </c>
      <c r="D78" s="261"/>
      <c r="E78" s="261"/>
      <c r="F78" s="261"/>
      <c r="G78" s="261"/>
      <c r="H78" s="261"/>
      <c r="I78" s="261"/>
      <c r="J78" s="261"/>
      <c r="K78" s="261"/>
      <c r="L78" s="261"/>
      <c r="M78" s="261"/>
      <c r="N78" s="261"/>
      <c r="O78" s="261"/>
      <c r="P78" s="261"/>
      <c r="Q78" s="261"/>
      <c r="R78" s="261"/>
      <c r="S78" s="261"/>
      <c r="T78" s="261"/>
      <c r="U78" s="261"/>
      <c r="V78" s="261"/>
      <c r="W78" s="261"/>
      <c r="X78" s="261"/>
      <c r="Y78" s="262"/>
      <c r="Z78" s="258" t="s">
        <v>297</v>
      </c>
      <c r="AA78" s="259"/>
      <c r="AB78" s="288" t="s">
        <v>280</v>
      </c>
      <c r="AC78" s="289"/>
      <c r="AD78" s="290"/>
      <c r="AE78" s="384">
        <f>IF($AA$24="март",BV78,IF($AA$24="июнь",BY78,IF($AA$24="сентябрь",CB78,IF($AA$24="декабрь",CE78,0))))</f>
        <v>0</v>
      </c>
      <c r="AF78" s="385"/>
      <c r="AG78" s="385"/>
      <c r="AH78" s="385"/>
      <c r="AI78" s="385"/>
      <c r="AJ78" s="386"/>
      <c r="AK78" s="285" t="s">
        <v>286</v>
      </c>
      <c r="AL78" s="286"/>
      <c r="AM78" s="286"/>
      <c r="AN78" s="286"/>
      <c r="AO78" s="286"/>
      <c r="AP78" s="287"/>
      <c r="AQ78" s="285" t="s">
        <v>286</v>
      </c>
      <c r="AR78" s="286"/>
      <c r="AS78" s="286"/>
      <c r="AT78" s="286"/>
      <c r="AU78" s="286"/>
      <c r="AV78" s="287"/>
      <c r="AW78" s="285" t="s">
        <v>286</v>
      </c>
      <c r="AX78" s="286"/>
      <c r="AY78" s="286"/>
      <c r="AZ78" s="286"/>
      <c r="BA78" s="286"/>
      <c r="BB78" s="287"/>
      <c r="BC78" s="174"/>
      <c r="BD78" s="175"/>
      <c r="BE78" s="175"/>
      <c r="BF78" s="175"/>
      <c r="BG78" s="175"/>
      <c r="BH78" s="175"/>
      <c r="BI78" s="175"/>
      <c r="BJ78" s="175"/>
      <c r="BK78" s="175"/>
      <c r="BL78" s="175"/>
      <c r="BM78" s="175"/>
      <c r="BN78" s="175"/>
      <c r="BO78" s="175"/>
      <c r="BP78" s="175"/>
      <c r="BQ78" s="175"/>
      <c r="BR78" s="175"/>
      <c r="BS78" s="175"/>
      <c r="BT78" s="380"/>
      <c r="BU78" s="380"/>
      <c r="BV78" s="380"/>
      <c r="BW78" s="380"/>
      <c r="BX78" s="380"/>
      <c r="BY78" s="380"/>
      <c r="BZ78" s="380"/>
      <c r="CA78" s="380"/>
      <c r="CB78" s="380"/>
      <c r="CC78" s="380"/>
      <c r="CD78" s="380"/>
      <c r="CE78" s="380"/>
    </row>
    <row r="79" spans="2:83" ht="15" customHeight="1">
      <c r="B79" s="37"/>
      <c r="C79" s="263"/>
      <c r="D79" s="264"/>
      <c r="E79" s="264"/>
      <c r="F79" s="264"/>
      <c r="G79" s="264"/>
      <c r="H79" s="264"/>
      <c r="I79" s="264"/>
      <c r="J79" s="264"/>
      <c r="K79" s="264"/>
      <c r="L79" s="264"/>
      <c r="M79" s="264"/>
      <c r="N79" s="264"/>
      <c r="O79" s="264"/>
      <c r="P79" s="264"/>
      <c r="Q79" s="264"/>
      <c r="R79" s="264"/>
      <c r="S79" s="264"/>
      <c r="T79" s="264"/>
      <c r="U79" s="264"/>
      <c r="V79" s="264"/>
      <c r="W79" s="264"/>
      <c r="X79" s="264"/>
      <c r="Y79" s="265"/>
      <c r="Z79" s="382"/>
      <c r="AA79" s="383"/>
      <c r="AB79" s="390"/>
      <c r="AC79" s="391"/>
      <c r="AD79" s="392"/>
      <c r="AE79" s="387"/>
      <c r="AF79" s="388"/>
      <c r="AG79" s="388"/>
      <c r="AH79" s="388"/>
      <c r="AI79" s="388"/>
      <c r="AJ79" s="389"/>
      <c r="AK79" s="400"/>
      <c r="AL79" s="401"/>
      <c r="AM79" s="401"/>
      <c r="AN79" s="401"/>
      <c r="AO79" s="401"/>
      <c r="AP79" s="402"/>
      <c r="AQ79" s="400"/>
      <c r="AR79" s="401"/>
      <c r="AS79" s="401"/>
      <c r="AT79" s="401"/>
      <c r="AU79" s="401"/>
      <c r="AV79" s="402"/>
      <c r="AW79" s="400"/>
      <c r="AX79" s="401"/>
      <c r="AY79" s="401"/>
      <c r="AZ79" s="401"/>
      <c r="BA79" s="401"/>
      <c r="BB79" s="402"/>
      <c r="BC79" s="174"/>
      <c r="BD79" s="175"/>
      <c r="BE79" s="175"/>
      <c r="BF79" s="175"/>
      <c r="BG79" s="175"/>
      <c r="BH79" s="175"/>
      <c r="BI79" s="175"/>
      <c r="BJ79" s="175"/>
      <c r="BK79" s="175"/>
      <c r="BL79" s="175"/>
      <c r="BM79" s="175"/>
      <c r="BN79" s="175"/>
      <c r="BO79" s="175"/>
      <c r="BP79" s="175"/>
      <c r="BQ79" s="175"/>
      <c r="BR79" s="175"/>
      <c r="BS79" s="175"/>
      <c r="BT79" s="381"/>
      <c r="BU79" s="381"/>
      <c r="BV79" s="381"/>
      <c r="BW79" s="381"/>
      <c r="BX79" s="381"/>
      <c r="BY79" s="381"/>
      <c r="BZ79" s="381"/>
      <c r="CA79" s="381"/>
      <c r="CB79" s="381"/>
      <c r="CC79" s="381"/>
      <c r="CD79" s="381"/>
      <c r="CE79" s="381"/>
    </row>
    <row r="80" spans="2:55" ht="12" customHeight="1">
      <c r="B80" s="37"/>
      <c r="C80" s="32"/>
      <c r="D80" s="32"/>
      <c r="E80" s="32"/>
      <c r="F80" s="32"/>
      <c r="G80" s="32"/>
      <c r="H80" s="32"/>
      <c r="I80" s="32"/>
      <c r="J80" s="32"/>
      <c r="K80" s="32"/>
      <c r="L80" s="32"/>
      <c r="M80" s="32"/>
      <c r="N80" s="32"/>
      <c r="O80" s="32"/>
      <c r="P80" s="32"/>
      <c r="Q80" s="32"/>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38"/>
    </row>
    <row r="81" spans="2:55" ht="12" customHeight="1">
      <c r="B81" s="37"/>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131" t="s">
        <v>232</v>
      </c>
      <c r="BC81" s="38"/>
    </row>
    <row r="82" spans="2:55" ht="12" customHeight="1">
      <c r="B82" s="37"/>
      <c r="C82" s="336" t="s">
        <v>233</v>
      </c>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8"/>
    </row>
    <row r="83" spans="2:55" ht="12" customHeight="1">
      <c r="B83" s="37"/>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38"/>
    </row>
    <row r="84" spans="2:55" ht="12" customHeight="1">
      <c r="B84" s="37"/>
      <c r="C84" s="229" t="s">
        <v>319</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t="s">
        <v>227</v>
      </c>
      <c r="AP84" s="229"/>
      <c r="AQ84" s="229"/>
      <c r="AR84" s="229"/>
      <c r="AS84" s="229" t="s">
        <v>320</v>
      </c>
      <c r="AT84" s="229"/>
      <c r="AU84" s="229"/>
      <c r="AV84" s="229"/>
      <c r="AW84" s="229"/>
      <c r="AX84" s="229" t="s">
        <v>301</v>
      </c>
      <c r="AY84" s="229"/>
      <c r="AZ84" s="229"/>
      <c r="BA84" s="229"/>
      <c r="BB84" s="229"/>
      <c r="BC84" s="38"/>
    </row>
    <row r="85" spans="2:55" ht="12" customHeight="1">
      <c r="B85" s="37"/>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38"/>
    </row>
    <row r="86" spans="2:83" ht="12" customHeight="1">
      <c r="B86" s="37"/>
      <c r="C86" s="279" t="s">
        <v>321</v>
      </c>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t="s">
        <v>322</v>
      </c>
      <c r="AP86" s="279"/>
      <c r="AQ86" s="279"/>
      <c r="AR86" s="279"/>
      <c r="AS86" s="279" t="s">
        <v>323</v>
      </c>
      <c r="AT86" s="279"/>
      <c r="AU86" s="279"/>
      <c r="AV86" s="279"/>
      <c r="AW86" s="279"/>
      <c r="AX86" s="279">
        <v>1</v>
      </c>
      <c r="AY86" s="279"/>
      <c r="AZ86" s="279"/>
      <c r="BA86" s="279"/>
      <c r="BB86" s="279"/>
      <c r="BC86" s="38"/>
      <c r="BT86" s="114" t="s">
        <v>344</v>
      </c>
      <c r="BU86" s="114" t="s">
        <v>345</v>
      </c>
      <c r="BV86" s="114" t="s">
        <v>346</v>
      </c>
      <c r="BW86" s="114" t="s">
        <v>347</v>
      </c>
      <c r="BX86" s="114" t="s">
        <v>348</v>
      </c>
      <c r="BY86" s="114" t="s">
        <v>349</v>
      </c>
      <c r="BZ86" s="114" t="s">
        <v>350</v>
      </c>
      <c r="CA86" s="114" t="s">
        <v>351</v>
      </c>
      <c r="CB86" s="114" t="s">
        <v>352</v>
      </c>
      <c r="CC86" s="114" t="s">
        <v>353</v>
      </c>
      <c r="CD86" s="114" t="s">
        <v>354</v>
      </c>
      <c r="CE86" s="114" t="s">
        <v>355</v>
      </c>
    </row>
    <row r="87" spans="2:83" ht="12" customHeight="1">
      <c r="B87" s="37"/>
      <c r="C87" s="273" t="s">
        <v>31</v>
      </c>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5"/>
      <c r="AO87" s="272">
        <v>15</v>
      </c>
      <c r="AP87" s="272"/>
      <c r="AQ87" s="272"/>
      <c r="AR87" s="272"/>
      <c r="AS87" s="276" t="s">
        <v>298</v>
      </c>
      <c r="AT87" s="276"/>
      <c r="AU87" s="276"/>
      <c r="AV87" s="276"/>
      <c r="AW87" s="276"/>
      <c r="AX87" s="227">
        <f>IF($AA$24="январь",BT87,IF($AA$24="февраль",BU87,IF($AA$24="март",BV87,IF($AA$24="апрель",BW87,IF($AA$24="май",BX87,IF($AA$24="июнь",BY87,IF($AA$24="июль",BZ87,IF($AA$24="август",(CA87)))))))))+IF($AA$24="сентябрь",CB87,IF($AA$24="октябрь",CC87,IF($AA$24="ноябрь",CD87,IF($AA$24="декабрь",CE87))))</f>
        <v>0</v>
      </c>
      <c r="AY87" s="227"/>
      <c r="AZ87" s="227"/>
      <c r="BA87" s="227"/>
      <c r="BB87" s="227"/>
      <c r="BC87" s="38"/>
      <c r="BT87" s="616"/>
      <c r="BU87" s="616"/>
      <c r="BV87" s="616"/>
      <c r="BW87" s="616"/>
      <c r="BX87" s="616"/>
      <c r="BY87" s="616"/>
      <c r="BZ87" s="616"/>
      <c r="CA87" s="616"/>
      <c r="CB87" s="616"/>
      <c r="CC87" s="616"/>
      <c r="CD87" s="616"/>
      <c r="CE87" s="616"/>
    </row>
    <row r="88" spans="2:83" ht="12" customHeight="1">
      <c r="B88" s="37"/>
      <c r="C88" s="266"/>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8"/>
      <c r="AO88" s="269"/>
      <c r="AP88" s="269"/>
      <c r="AQ88" s="269"/>
      <c r="AR88" s="269"/>
      <c r="AS88" s="277"/>
      <c r="AT88" s="277"/>
      <c r="AU88" s="277"/>
      <c r="AV88" s="277"/>
      <c r="AW88" s="277"/>
      <c r="AX88" s="228"/>
      <c r="AY88" s="228"/>
      <c r="AZ88" s="228"/>
      <c r="BA88" s="228"/>
      <c r="BB88" s="228"/>
      <c r="BC88" s="38"/>
      <c r="BT88" s="617"/>
      <c r="BU88" s="617"/>
      <c r="BV88" s="617"/>
      <c r="BW88" s="617"/>
      <c r="BX88" s="617"/>
      <c r="BY88" s="617"/>
      <c r="BZ88" s="617"/>
      <c r="CA88" s="617"/>
      <c r="CB88" s="617"/>
      <c r="CC88" s="617"/>
      <c r="CD88" s="617"/>
      <c r="CE88" s="617"/>
    </row>
    <row r="89" spans="2:55" ht="12" customHeight="1">
      <c r="B89" s="37"/>
      <c r="C89" s="266" t="s">
        <v>234</v>
      </c>
      <c r="D89" s="267"/>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8"/>
      <c r="AO89" s="269" t="s">
        <v>236</v>
      </c>
      <c r="AP89" s="269"/>
      <c r="AQ89" s="269"/>
      <c r="AR89" s="269"/>
      <c r="AS89" s="270" t="s">
        <v>278</v>
      </c>
      <c r="AT89" s="270"/>
      <c r="AU89" s="270"/>
      <c r="AV89" s="270"/>
      <c r="AW89" s="270"/>
      <c r="AX89" s="271"/>
      <c r="AY89" s="271"/>
      <c r="AZ89" s="271"/>
      <c r="BA89" s="271"/>
      <c r="BB89" s="271"/>
      <c r="BC89" s="38"/>
    </row>
    <row r="90" spans="2:55" ht="12" customHeight="1">
      <c r="B90" s="37"/>
      <c r="C90" s="266" t="s">
        <v>235</v>
      </c>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8"/>
      <c r="AO90" s="269" t="s">
        <v>237</v>
      </c>
      <c r="AP90" s="269"/>
      <c r="AQ90" s="269"/>
      <c r="AR90" s="269"/>
      <c r="AS90" s="277" t="s">
        <v>298</v>
      </c>
      <c r="AT90" s="277"/>
      <c r="AU90" s="277"/>
      <c r="AV90" s="277"/>
      <c r="AW90" s="277"/>
      <c r="AX90" s="228"/>
      <c r="AY90" s="228"/>
      <c r="AZ90" s="228"/>
      <c r="BA90" s="228"/>
      <c r="BB90" s="228"/>
      <c r="BC90" s="38"/>
    </row>
    <row r="91" spans="2:55" ht="12" customHeight="1">
      <c r="B91" s="37"/>
      <c r="C91" s="620"/>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2"/>
      <c r="AO91" s="583"/>
      <c r="AP91" s="583"/>
      <c r="AQ91" s="583"/>
      <c r="AR91" s="583"/>
      <c r="AS91" s="584"/>
      <c r="AT91" s="584"/>
      <c r="AU91" s="584"/>
      <c r="AV91" s="584"/>
      <c r="AW91" s="584"/>
      <c r="AX91" s="618"/>
      <c r="AY91" s="618"/>
      <c r="AZ91" s="618"/>
      <c r="BA91" s="618"/>
      <c r="BB91" s="618"/>
      <c r="BC91" s="38"/>
    </row>
    <row r="92" spans="2:55" ht="12" customHeight="1">
      <c r="B92" s="37"/>
      <c r="C92" s="130"/>
      <c r="D92" s="130"/>
      <c r="E92" s="130"/>
      <c r="F92" s="71"/>
      <c r="G92" s="71"/>
      <c r="H92" s="71"/>
      <c r="I92" s="71"/>
      <c r="J92" s="71"/>
      <c r="K92" s="71"/>
      <c r="L92" s="71"/>
      <c r="M92" s="71"/>
      <c r="N92" s="71"/>
      <c r="O92" s="71"/>
      <c r="P92" s="71"/>
      <c r="Q92" s="71"/>
      <c r="R92" s="125"/>
      <c r="S92" s="125"/>
      <c r="T92" s="126"/>
      <c r="U92" s="126"/>
      <c r="V92" s="126"/>
      <c r="W92" s="127"/>
      <c r="X92" s="127"/>
      <c r="Y92" s="127"/>
      <c r="Z92" s="127"/>
      <c r="AA92" s="127"/>
      <c r="AB92" s="127"/>
      <c r="AC92" s="127"/>
      <c r="AD92" s="127"/>
      <c r="AE92" s="127"/>
      <c r="AF92" s="90"/>
      <c r="AG92" s="90"/>
      <c r="AH92" s="90"/>
      <c r="AI92" s="90"/>
      <c r="AJ92" s="128"/>
      <c r="AK92" s="128"/>
      <c r="AL92" s="128"/>
      <c r="AM92" s="128"/>
      <c r="AN92" s="129"/>
      <c r="AO92" s="129"/>
      <c r="AP92" s="129"/>
      <c r="AQ92" s="129"/>
      <c r="AR92" s="129"/>
      <c r="AS92" s="129"/>
      <c r="AT92" s="129"/>
      <c r="AU92" s="129"/>
      <c r="AV92" s="129"/>
      <c r="AW92" s="90"/>
      <c r="AX92" s="90"/>
      <c r="AY92" s="90"/>
      <c r="AZ92" s="90"/>
      <c r="BA92" s="90"/>
      <c r="BB92" s="90"/>
      <c r="BC92" s="38"/>
    </row>
    <row r="93" spans="2:55" ht="4.5" customHeight="1">
      <c r="B93" s="37"/>
      <c r="C93" s="92"/>
      <c r="D93" s="92"/>
      <c r="E93" s="92"/>
      <c r="F93" s="92"/>
      <c r="G93" s="92"/>
      <c r="H93" s="92"/>
      <c r="I93" s="68"/>
      <c r="J93" s="68"/>
      <c r="K93" s="68"/>
      <c r="L93" s="68"/>
      <c r="M93" s="68"/>
      <c r="N93" s="68"/>
      <c r="O93" s="68"/>
      <c r="P93" s="68"/>
      <c r="Q93" s="68"/>
      <c r="R93" s="87"/>
      <c r="S93" s="87"/>
      <c r="T93" s="88"/>
      <c r="U93" s="88"/>
      <c r="V93" s="88"/>
      <c r="W93" s="91"/>
      <c r="X93" s="91"/>
      <c r="Y93" s="91"/>
      <c r="Z93" s="91"/>
      <c r="AA93" s="91"/>
      <c r="AB93" s="91"/>
      <c r="AC93" s="91"/>
      <c r="AD93" s="91"/>
      <c r="AE93" s="91"/>
      <c r="AF93" s="90"/>
      <c r="AG93" s="90"/>
      <c r="AH93" s="90"/>
      <c r="AI93" s="90"/>
      <c r="AJ93" s="90"/>
      <c r="AK93" s="90"/>
      <c r="AL93" s="71"/>
      <c r="AM93" s="71"/>
      <c r="AN93" s="71"/>
      <c r="AO93" s="71"/>
      <c r="AP93" s="71"/>
      <c r="AQ93" s="71"/>
      <c r="AR93" s="71"/>
      <c r="AS93" s="71"/>
      <c r="AT93" s="71"/>
      <c r="AU93" s="71"/>
      <c r="AV93" s="71"/>
      <c r="AW93" s="71"/>
      <c r="AX93" s="71"/>
      <c r="AY93" s="71"/>
      <c r="AZ93" s="71"/>
      <c r="BA93" s="71"/>
      <c r="BB93" s="71"/>
      <c r="BC93" s="38"/>
    </row>
    <row r="94" spans="2:55" ht="12" customHeight="1">
      <c r="B94" s="37"/>
      <c r="C94" s="585" t="s">
        <v>299</v>
      </c>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87"/>
      <c r="AI94" s="87"/>
      <c r="AJ94" s="87"/>
      <c r="AK94" s="71"/>
      <c r="AL94" s="71"/>
      <c r="AM94" s="71"/>
      <c r="AN94" s="71"/>
      <c r="AO94" s="71"/>
      <c r="AP94" s="71"/>
      <c r="AQ94" s="71"/>
      <c r="AR94" s="71"/>
      <c r="AS94" s="71"/>
      <c r="AT94" s="71"/>
      <c r="AU94" s="71"/>
      <c r="AV94" s="71"/>
      <c r="AW94" s="71"/>
      <c r="AX94" s="71"/>
      <c r="AY94" s="71"/>
      <c r="AZ94" s="71"/>
      <c r="BA94" s="71"/>
      <c r="BB94" s="71"/>
      <c r="BC94" s="38"/>
    </row>
    <row r="95" spans="2:55" ht="12" customHeight="1">
      <c r="B95" s="37"/>
      <c r="C95" s="132" t="s">
        <v>238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87"/>
      <c r="AI95" s="87"/>
      <c r="AJ95" s="87"/>
      <c r="AK95" s="71"/>
      <c r="AL95" s="71"/>
      <c r="AM95" s="71"/>
      <c r="AN95" s="71"/>
      <c r="AO95" s="71"/>
      <c r="AP95" s="71"/>
      <c r="AQ95" s="71"/>
      <c r="AR95" s="71"/>
      <c r="AS95" s="71"/>
      <c r="AT95" s="71"/>
      <c r="AU95" s="71"/>
      <c r="AV95" s="71"/>
      <c r="AW95" s="71"/>
      <c r="AX95" s="71"/>
      <c r="AY95" s="71"/>
      <c r="AZ95" s="71"/>
      <c r="BA95" s="71"/>
      <c r="BB95" s="71"/>
      <c r="BC95" s="38"/>
    </row>
    <row r="96" spans="2:55" ht="12" customHeight="1">
      <c r="B96" s="37"/>
      <c r="C96" s="278" t="s">
        <v>304</v>
      </c>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38"/>
    </row>
    <row r="97" spans="2:55" ht="12" customHeight="1">
      <c r="B97" s="37"/>
      <c r="C97" s="278" t="s">
        <v>262</v>
      </c>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38"/>
    </row>
    <row r="98" spans="2:55" ht="12" customHeight="1">
      <c r="B98" s="37"/>
      <c r="C98" s="336" t="s">
        <v>263</v>
      </c>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8"/>
    </row>
    <row r="99" spans="2:55" ht="10.5" customHeight="1">
      <c r="B99" s="3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24" t="s">
        <v>239</v>
      </c>
      <c r="BC99" s="38"/>
    </row>
    <row r="100" spans="2:55" ht="10.5" customHeight="1">
      <c r="B100" s="37"/>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86" t="s">
        <v>32</v>
      </c>
      <c r="AY100" s="586"/>
      <c r="AZ100" s="586"/>
      <c r="BA100" s="586"/>
      <c r="BB100" s="586"/>
      <c r="BC100" s="38"/>
    </row>
    <row r="101" spans="2:55" ht="13.5" customHeight="1">
      <c r="B101" s="37"/>
      <c r="C101" s="230" t="s">
        <v>33</v>
      </c>
      <c r="D101" s="231"/>
      <c r="E101" s="231"/>
      <c r="F101" s="231"/>
      <c r="G101" s="231"/>
      <c r="H101" s="231"/>
      <c r="I101" s="231"/>
      <c r="J101" s="231"/>
      <c r="K101" s="231"/>
      <c r="L101" s="232"/>
      <c r="M101" s="230" t="s">
        <v>240</v>
      </c>
      <c r="N101" s="231"/>
      <c r="O101" s="231"/>
      <c r="P101" s="231"/>
      <c r="Q101" s="231"/>
      <c r="R101" s="231"/>
      <c r="S101" s="231"/>
      <c r="T101" s="232"/>
      <c r="U101" s="230" t="s">
        <v>189</v>
      </c>
      <c r="V101" s="231"/>
      <c r="W101" s="231"/>
      <c r="X101" s="231"/>
      <c r="Y101" s="231"/>
      <c r="Z101" s="232"/>
      <c r="AA101" s="230" t="s">
        <v>264</v>
      </c>
      <c r="AB101" s="231"/>
      <c r="AC101" s="231"/>
      <c r="AD101" s="231"/>
      <c r="AE101" s="231"/>
      <c r="AF101" s="231"/>
      <c r="AG101" s="231"/>
      <c r="AH101" s="231"/>
      <c r="AI101" s="231"/>
      <c r="AJ101" s="231"/>
      <c r="AK101" s="231"/>
      <c r="AL101" s="232"/>
      <c r="AM101" s="230" t="s">
        <v>300</v>
      </c>
      <c r="AN101" s="231"/>
      <c r="AO101" s="231"/>
      <c r="AP101" s="231"/>
      <c r="AQ101" s="231"/>
      <c r="AR101" s="231"/>
      <c r="AS101" s="231"/>
      <c r="AT101" s="232"/>
      <c r="AU101" s="230" t="s">
        <v>265</v>
      </c>
      <c r="AV101" s="231"/>
      <c r="AW101" s="231"/>
      <c r="AX101" s="231"/>
      <c r="AY101" s="231"/>
      <c r="AZ101" s="231"/>
      <c r="BA101" s="231"/>
      <c r="BB101" s="232"/>
      <c r="BC101" s="38"/>
    </row>
    <row r="102" spans="2:55" ht="13.5" customHeight="1">
      <c r="B102" s="37"/>
      <c r="C102" s="233"/>
      <c r="D102" s="234"/>
      <c r="E102" s="234"/>
      <c r="F102" s="234"/>
      <c r="G102" s="234"/>
      <c r="H102" s="234"/>
      <c r="I102" s="234"/>
      <c r="J102" s="234"/>
      <c r="K102" s="234"/>
      <c r="L102" s="235"/>
      <c r="M102" s="233"/>
      <c r="N102" s="234"/>
      <c r="O102" s="234"/>
      <c r="P102" s="234"/>
      <c r="Q102" s="234"/>
      <c r="R102" s="234"/>
      <c r="S102" s="234"/>
      <c r="T102" s="235"/>
      <c r="U102" s="233"/>
      <c r="V102" s="234"/>
      <c r="W102" s="234"/>
      <c r="X102" s="234"/>
      <c r="Y102" s="234"/>
      <c r="Z102" s="235"/>
      <c r="AA102" s="233"/>
      <c r="AB102" s="234"/>
      <c r="AC102" s="234"/>
      <c r="AD102" s="234"/>
      <c r="AE102" s="234"/>
      <c r="AF102" s="234"/>
      <c r="AG102" s="234"/>
      <c r="AH102" s="234"/>
      <c r="AI102" s="234"/>
      <c r="AJ102" s="234"/>
      <c r="AK102" s="234"/>
      <c r="AL102" s="235"/>
      <c r="AM102" s="233"/>
      <c r="AN102" s="234"/>
      <c r="AO102" s="234"/>
      <c r="AP102" s="234"/>
      <c r="AQ102" s="234"/>
      <c r="AR102" s="234"/>
      <c r="AS102" s="234"/>
      <c r="AT102" s="235"/>
      <c r="AU102" s="233"/>
      <c r="AV102" s="234"/>
      <c r="AW102" s="234"/>
      <c r="AX102" s="234"/>
      <c r="AY102" s="234"/>
      <c r="AZ102" s="234"/>
      <c r="BA102" s="234"/>
      <c r="BB102" s="235"/>
      <c r="BC102" s="38"/>
    </row>
    <row r="103" spans="2:55" ht="15" customHeight="1">
      <c r="B103" s="37"/>
      <c r="C103" s="233"/>
      <c r="D103" s="234"/>
      <c r="E103" s="234"/>
      <c r="F103" s="234"/>
      <c r="G103" s="234"/>
      <c r="H103" s="234"/>
      <c r="I103" s="234"/>
      <c r="J103" s="234"/>
      <c r="K103" s="234"/>
      <c r="L103" s="235"/>
      <c r="M103" s="233"/>
      <c r="N103" s="234"/>
      <c r="O103" s="234"/>
      <c r="P103" s="234"/>
      <c r="Q103" s="234"/>
      <c r="R103" s="234"/>
      <c r="S103" s="234"/>
      <c r="T103" s="235"/>
      <c r="U103" s="233"/>
      <c r="V103" s="234"/>
      <c r="W103" s="234"/>
      <c r="X103" s="234"/>
      <c r="Y103" s="234"/>
      <c r="Z103" s="235"/>
      <c r="AA103" s="233"/>
      <c r="AB103" s="234"/>
      <c r="AC103" s="234"/>
      <c r="AD103" s="234"/>
      <c r="AE103" s="234"/>
      <c r="AF103" s="234"/>
      <c r="AG103" s="234"/>
      <c r="AH103" s="234"/>
      <c r="AI103" s="234"/>
      <c r="AJ103" s="234"/>
      <c r="AK103" s="234"/>
      <c r="AL103" s="235"/>
      <c r="AM103" s="233"/>
      <c r="AN103" s="234"/>
      <c r="AO103" s="234"/>
      <c r="AP103" s="234"/>
      <c r="AQ103" s="234"/>
      <c r="AR103" s="234"/>
      <c r="AS103" s="234"/>
      <c r="AT103" s="235"/>
      <c r="AU103" s="233"/>
      <c r="AV103" s="234"/>
      <c r="AW103" s="234"/>
      <c r="AX103" s="234"/>
      <c r="AY103" s="234"/>
      <c r="AZ103" s="234"/>
      <c r="BA103" s="234"/>
      <c r="BB103" s="235"/>
      <c r="BC103" s="38"/>
    </row>
    <row r="104" spans="2:55" ht="14.25" customHeight="1">
      <c r="B104" s="37"/>
      <c r="C104" s="233"/>
      <c r="D104" s="234"/>
      <c r="E104" s="234"/>
      <c r="F104" s="234"/>
      <c r="G104" s="234"/>
      <c r="H104" s="234"/>
      <c r="I104" s="234"/>
      <c r="J104" s="234"/>
      <c r="K104" s="234"/>
      <c r="L104" s="235"/>
      <c r="M104" s="233"/>
      <c r="N104" s="234"/>
      <c r="O104" s="234"/>
      <c r="P104" s="234"/>
      <c r="Q104" s="234"/>
      <c r="R104" s="234"/>
      <c r="S104" s="234"/>
      <c r="T104" s="235"/>
      <c r="U104" s="233"/>
      <c r="V104" s="234"/>
      <c r="W104" s="234"/>
      <c r="X104" s="234"/>
      <c r="Y104" s="234"/>
      <c r="Z104" s="235"/>
      <c r="AA104" s="233"/>
      <c r="AB104" s="234"/>
      <c r="AC104" s="234"/>
      <c r="AD104" s="234"/>
      <c r="AE104" s="234"/>
      <c r="AF104" s="234"/>
      <c r="AG104" s="234"/>
      <c r="AH104" s="234"/>
      <c r="AI104" s="234"/>
      <c r="AJ104" s="234"/>
      <c r="AK104" s="234"/>
      <c r="AL104" s="235"/>
      <c r="AM104" s="233"/>
      <c r="AN104" s="234"/>
      <c r="AO104" s="234"/>
      <c r="AP104" s="234"/>
      <c r="AQ104" s="234"/>
      <c r="AR104" s="234"/>
      <c r="AS104" s="234"/>
      <c r="AT104" s="235"/>
      <c r="AU104" s="233"/>
      <c r="AV104" s="234"/>
      <c r="AW104" s="234"/>
      <c r="AX104" s="234"/>
      <c r="AY104" s="234"/>
      <c r="AZ104" s="234"/>
      <c r="BA104" s="234"/>
      <c r="BB104" s="235"/>
      <c r="BC104" s="38"/>
    </row>
    <row r="105" spans="2:55" ht="12" customHeight="1">
      <c r="B105" s="37"/>
      <c r="C105" s="233"/>
      <c r="D105" s="234"/>
      <c r="E105" s="234"/>
      <c r="F105" s="234"/>
      <c r="G105" s="234"/>
      <c r="H105" s="234"/>
      <c r="I105" s="234"/>
      <c r="J105" s="234"/>
      <c r="K105" s="234"/>
      <c r="L105" s="235"/>
      <c r="M105" s="233"/>
      <c r="N105" s="234"/>
      <c r="O105" s="234"/>
      <c r="P105" s="234"/>
      <c r="Q105" s="234"/>
      <c r="R105" s="234"/>
      <c r="S105" s="234"/>
      <c r="T105" s="235"/>
      <c r="U105" s="233"/>
      <c r="V105" s="234"/>
      <c r="W105" s="234"/>
      <c r="X105" s="234"/>
      <c r="Y105" s="234"/>
      <c r="Z105" s="235"/>
      <c r="AA105" s="233"/>
      <c r="AB105" s="234"/>
      <c r="AC105" s="234"/>
      <c r="AD105" s="234"/>
      <c r="AE105" s="234"/>
      <c r="AF105" s="234"/>
      <c r="AG105" s="234"/>
      <c r="AH105" s="234"/>
      <c r="AI105" s="234"/>
      <c r="AJ105" s="234"/>
      <c r="AK105" s="234"/>
      <c r="AL105" s="235"/>
      <c r="AM105" s="233"/>
      <c r="AN105" s="234"/>
      <c r="AO105" s="234"/>
      <c r="AP105" s="234"/>
      <c r="AQ105" s="234"/>
      <c r="AR105" s="234"/>
      <c r="AS105" s="234"/>
      <c r="AT105" s="235"/>
      <c r="AU105" s="233"/>
      <c r="AV105" s="234"/>
      <c r="AW105" s="234"/>
      <c r="AX105" s="234"/>
      <c r="AY105" s="234"/>
      <c r="AZ105" s="234"/>
      <c r="BA105" s="234"/>
      <c r="BB105" s="235"/>
      <c r="BC105" s="38"/>
    </row>
    <row r="106" spans="2:55" ht="12" customHeight="1">
      <c r="B106" s="37"/>
      <c r="C106" s="233"/>
      <c r="D106" s="234"/>
      <c r="E106" s="234"/>
      <c r="F106" s="234"/>
      <c r="G106" s="234"/>
      <c r="H106" s="234"/>
      <c r="I106" s="234"/>
      <c r="J106" s="234"/>
      <c r="K106" s="234"/>
      <c r="L106" s="235"/>
      <c r="M106" s="233"/>
      <c r="N106" s="234"/>
      <c r="O106" s="234"/>
      <c r="P106" s="234"/>
      <c r="Q106" s="234"/>
      <c r="R106" s="234"/>
      <c r="S106" s="234"/>
      <c r="T106" s="235"/>
      <c r="U106" s="233"/>
      <c r="V106" s="234"/>
      <c r="W106" s="234"/>
      <c r="X106" s="234"/>
      <c r="Y106" s="234"/>
      <c r="Z106" s="235"/>
      <c r="AA106" s="236"/>
      <c r="AB106" s="237"/>
      <c r="AC106" s="237"/>
      <c r="AD106" s="237"/>
      <c r="AE106" s="237"/>
      <c r="AF106" s="237"/>
      <c r="AG106" s="237"/>
      <c r="AH106" s="237"/>
      <c r="AI106" s="237"/>
      <c r="AJ106" s="237"/>
      <c r="AK106" s="237"/>
      <c r="AL106" s="238"/>
      <c r="AM106" s="236"/>
      <c r="AN106" s="237"/>
      <c r="AO106" s="237"/>
      <c r="AP106" s="237"/>
      <c r="AQ106" s="237"/>
      <c r="AR106" s="237"/>
      <c r="AS106" s="237"/>
      <c r="AT106" s="238"/>
      <c r="AU106" s="236"/>
      <c r="AV106" s="237"/>
      <c r="AW106" s="237"/>
      <c r="AX106" s="237"/>
      <c r="AY106" s="237"/>
      <c r="AZ106" s="237"/>
      <c r="BA106" s="237"/>
      <c r="BB106" s="238"/>
      <c r="BC106" s="38"/>
    </row>
    <row r="107" spans="2:107" ht="12" customHeight="1">
      <c r="B107" s="37"/>
      <c r="C107" s="233"/>
      <c r="D107" s="234"/>
      <c r="E107" s="234"/>
      <c r="F107" s="234"/>
      <c r="G107" s="234"/>
      <c r="H107" s="234"/>
      <c r="I107" s="234"/>
      <c r="J107" s="234"/>
      <c r="K107" s="234"/>
      <c r="L107" s="235"/>
      <c r="M107" s="233"/>
      <c r="N107" s="234"/>
      <c r="O107" s="234"/>
      <c r="P107" s="234"/>
      <c r="Q107" s="234"/>
      <c r="R107" s="234"/>
      <c r="S107" s="234"/>
      <c r="T107" s="235"/>
      <c r="U107" s="233"/>
      <c r="V107" s="234"/>
      <c r="W107" s="234"/>
      <c r="X107" s="234"/>
      <c r="Y107" s="234"/>
      <c r="Z107" s="235"/>
      <c r="AA107" s="230" t="s">
        <v>241</v>
      </c>
      <c r="AB107" s="231"/>
      <c r="AC107" s="231"/>
      <c r="AD107" s="231"/>
      <c r="AE107" s="231"/>
      <c r="AF107" s="232"/>
      <c r="AG107" s="230" t="s">
        <v>242</v>
      </c>
      <c r="AH107" s="231"/>
      <c r="AI107" s="231"/>
      <c r="AJ107" s="231"/>
      <c r="AK107" s="231"/>
      <c r="AL107" s="232"/>
      <c r="AM107" s="230" t="s">
        <v>241</v>
      </c>
      <c r="AN107" s="231"/>
      <c r="AO107" s="231"/>
      <c r="AP107" s="232"/>
      <c r="AQ107" s="230" t="s">
        <v>242</v>
      </c>
      <c r="AR107" s="231"/>
      <c r="AS107" s="231"/>
      <c r="AT107" s="232"/>
      <c r="AU107" s="230" t="s">
        <v>241</v>
      </c>
      <c r="AV107" s="231"/>
      <c r="AW107" s="231"/>
      <c r="AX107" s="232"/>
      <c r="AY107" s="230" t="s">
        <v>242</v>
      </c>
      <c r="AZ107" s="231"/>
      <c r="BA107" s="231"/>
      <c r="BB107" s="232"/>
      <c r="BC107" s="38"/>
      <c r="BT107" s="314" t="s">
        <v>367</v>
      </c>
      <c r="BU107" s="315"/>
      <c r="BV107" s="315"/>
      <c r="BW107" s="315"/>
      <c r="BX107" s="315"/>
      <c r="BY107" s="315"/>
      <c r="BZ107" s="315"/>
      <c r="CA107" s="315"/>
      <c r="CB107" s="315"/>
      <c r="CC107" s="315"/>
      <c r="CD107" s="315"/>
      <c r="CE107" s="316"/>
      <c r="CF107" s="314" t="s">
        <v>368</v>
      </c>
      <c r="CG107" s="315"/>
      <c r="CH107" s="315"/>
      <c r="CI107" s="315"/>
      <c r="CJ107" s="315"/>
      <c r="CK107" s="315"/>
      <c r="CL107" s="315"/>
      <c r="CM107" s="315"/>
      <c r="CN107" s="315"/>
      <c r="CO107" s="315"/>
      <c r="CP107" s="315"/>
      <c r="CQ107" s="316"/>
      <c r="CR107" s="314" t="s">
        <v>369</v>
      </c>
      <c r="CS107" s="315"/>
      <c r="CT107" s="315"/>
      <c r="CU107" s="315"/>
      <c r="CV107" s="315"/>
      <c r="CW107" s="315"/>
      <c r="CX107" s="315"/>
      <c r="CY107" s="315"/>
      <c r="CZ107" s="315"/>
      <c r="DA107" s="315"/>
      <c r="DB107" s="315"/>
      <c r="DC107" s="316"/>
    </row>
    <row r="108" spans="2:107" ht="12" customHeight="1">
      <c r="B108" s="37"/>
      <c r="C108" s="233"/>
      <c r="D108" s="234"/>
      <c r="E108" s="234"/>
      <c r="F108" s="234"/>
      <c r="G108" s="234"/>
      <c r="H108" s="234"/>
      <c r="I108" s="234"/>
      <c r="J108" s="234"/>
      <c r="K108" s="234"/>
      <c r="L108" s="235"/>
      <c r="M108" s="233"/>
      <c r="N108" s="234"/>
      <c r="O108" s="234"/>
      <c r="P108" s="234"/>
      <c r="Q108" s="234"/>
      <c r="R108" s="234"/>
      <c r="S108" s="234"/>
      <c r="T108" s="235"/>
      <c r="U108" s="233"/>
      <c r="V108" s="234"/>
      <c r="W108" s="234"/>
      <c r="X108" s="234"/>
      <c r="Y108" s="234"/>
      <c r="Z108" s="235"/>
      <c r="AA108" s="233"/>
      <c r="AB108" s="234"/>
      <c r="AC108" s="234"/>
      <c r="AD108" s="234"/>
      <c r="AE108" s="234"/>
      <c r="AF108" s="235"/>
      <c r="AG108" s="233"/>
      <c r="AH108" s="234"/>
      <c r="AI108" s="234"/>
      <c r="AJ108" s="234"/>
      <c r="AK108" s="234"/>
      <c r="AL108" s="235"/>
      <c r="AM108" s="233"/>
      <c r="AN108" s="234"/>
      <c r="AO108" s="234"/>
      <c r="AP108" s="235"/>
      <c r="AQ108" s="233"/>
      <c r="AR108" s="234"/>
      <c r="AS108" s="234"/>
      <c r="AT108" s="235"/>
      <c r="AU108" s="233"/>
      <c r="AV108" s="234"/>
      <c r="AW108" s="234"/>
      <c r="AX108" s="235"/>
      <c r="AY108" s="233"/>
      <c r="AZ108" s="234"/>
      <c r="BA108" s="234"/>
      <c r="BB108" s="235"/>
      <c r="BC108" s="38"/>
      <c r="BT108" s="317"/>
      <c r="BU108" s="318"/>
      <c r="BV108" s="318"/>
      <c r="BW108" s="318"/>
      <c r="BX108" s="318"/>
      <c r="BY108" s="318"/>
      <c r="BZ108" s="318"/>
      <c r="CA108" s="318"/>
      <c r="CB108" s="318"/>
      <c r="CC108" s="318"/>
      <c r="CD108" s="318"/>
      <c r="CE108" s="319"/>
      <c r="CF108" s="317"/>
      <c r="CG108" s="318"/>
      <c r="CH108" s="318"/>
      <c r="CI108" s="318"/>
      <c r="CJ108" s="318"/>
      <c r="CK108" s="318"/>
      <c r="CL108" s="318"/>
      <c r="CM108" s="318"/>
      <c r="CN108" s="318"/>
      <c r="CO108" s="318"/>
      <c r="CP108" s="318"/>
      <c r="CQ108" s="319"/>
      <c r="CR108" s="317"/>
      <c r="CS108" s="318"/>
      <c r="CT108" s="318"/>
      <c r="CU108" s="318"/>
      <c r="CV108" s="318"/>
      <c r="CW108" s="318"/>
      <c r="CX108" s="318"/>
      <c r="CY108" s="318"/>
      <c r="CZ108" s="318"/>
      <c r="DA108" s="318"/>
      <c r="DB108" s="318"/>
      <c r="DC108" s="319"/>
    </row>
    <row r="109" spans="2:107" ht="12" customHeight="1">
      <c r="B109" s="37"/>
      <c r="C109" s="233"/>
      <c r="D109" s="234"/>
      <c r="E109" s="234"/>
      <c r="F109" s="234"/>
      <c r="G109" s="234"/>
      <c r="H109" s="234"/>
      <c r="I109" s="234"/>
      <c r="J109" s="234"/>
      <c r="K109" s="234"/>
      <c r="L109" s="235"/>
      <c r="M109" s="233"/>
      <c r="N109" s="234"/>
      <c r="O109" s="234"/>
      <c r="P109" s="234"/>
      <c r="Q109" s="234"/>
      <c r="R109" s="234"/>
      <c r="S109" s="234"/>
      <c r="T109" s="235"/>
      <c r="U109" s="233"/>
      <c r="V109" s="234"/>
      <c r="W109" s="234"/>
      <c r="X109" s="234"/>
      <c r="Y109" s="234"/>
      <c r="Z109" s="235"/>
      <c r="AA109" s="233"/>
      <c r="AB109" s="234"/>
      <c r="AC109" s="234"/>
      <c r="AD109" s="234"/>
      <c r="AE109" s="234"/>
      <c r="AF109" s="235"/>
      <c r="AG109" s="233"/>
      <c r="AH109" s="234"/>
      <c r="AI109" s="234"/>
      <c r="AJ109" s="234"/>
      <c r="AK109" s="234"/>
      <c r="AL109" s="235"/>
      <c r="AM109" s="233"/>
      <c r="AN109" s="234"/>
      <c r="AO109" s="234"/>
      <c r="AP109" s="235"/>
      <c r="AQ109" s="233"/>
      <c r="AR109" s="234"/>
      <c r="AS109" s="234"/>
      <c r="AT109" s="235"/>
      <c r="AU109" s="233"/>
      <c r="AV109" s="234"/>
      <c r="AW109" s="234"/>
      <c r="AX109" s="235"/>
      <c r="AY109" s="233"/>
      <c r="AZ109" s="234"/>
      <c r="BA109" s="234"/>
      <c r="BB109" s="235"/>
      <c r="BC109" s="38"/>
      <c r="BT109" s="317"/>
      <c r="BU109" s="318"/>
      <c r="BV109" s="318"/>
      <c r="BW109" s="318"/>
      <c r="BX109" s="318"/>
      <c r="BY109" s="318"/>
      <c r="BZ109" s="318"/>
      <c r="CA109" s="318"/>
      <c r="CB109" s="318"/>
      <c r="CC109" s="318"/>
      <c r="CD109" s="318"/>
      <c r="CE109" s="319"/>
      <c r="CF109" s="317"/>
      <c r="CG109" s="318"/>
      <c r="CH109" s="318"/>
      <c r="CI109" s="318"/>
      <c r="CJ109" s="318"/>
      <c r="CK109" s="318"/>
      <c r="CL109" s="318"/>
      <c r="CM109" s="318"/>
      <c r="CN109" s="318"/>
      <c r="CO109" s="318"/>
      <c r="CP109" s="318"/>
      <c r="CQ109" s="319"/>
      <c r="CR109" s="317"/>
      <c r="CS109" s="318"/>
      <c r="CT109" s="318"/>
      <c r="CU109" s="318"/>
      <c r="CV109" s="318"/>
      <c r="CW109" s="318"/>
      <c r="CX109" s="318"/>
      <c r="CY109" s="318"/>
      <c r="CZ109" s="318"/>
      <c r="DA109" s="318"/>
      <c r="DB109" s="318"/>
      <c r="DC109" s="319"/>
    </row>
    <row r="110" spans="2:107" ht="8.25" customHeight="1">
      <c r="B110" s="37"/>
      <c r="C110" s="236"/>
      <c r="D110" s="237"/>
      <c r="E110" s="237"/>
      <c r="F110" s="237"/>
      <c r="G110" s="237"/>
      <c r="H110" s="237"/>
      <c r="I110" s="237"/>
      <c r="J110" s="237"/>
      <c r="K110" s="237"/>
      <c r="L110" s="238"/>
      <c r="M110" s="236"/>
      <c r="N110" s="237"/>
      <c r="O110" s="237"/>
      <c r="P110" s="237"/>
      <c r="Q110" s="237"/>
      <c r="R110" s="237"/>
      <c r="S110" s="237"/>
      <c r="T110" s="238"/>
      <c r="U110" s="236"/>
      <c r="V110" s="237"/>
      <c r="W110" s="237"/>
      <c r="X110" s="237"/>
      <c r="Y110" s="237"/>
      <c r="Z110" s="238"/>
      <c r="AA110" s="236"/>
      <c r="AB110" s="237"/>
      <c r="AC110" s="237"/>
      <c r="AD110" s="237"/>
      <c r="AE110" s="237"/>
      <c r="AF110" s="238"/>
      <c r="AG110" s="236"/>
      <c r="AH110" s="237"/>
      <c r="AI110" s="237"/>
      <c r="AJ110" s="237"/>
      <c r="AK110" s="237"/>
      <c r="AL110" s="238"/>
      <c r="AM110" s="236"/>
      <c r="AN110" s="237"/>
      <c r="AO110" s="237"/>
      <c r="AP110" s="238"/>
      <c r="AQ110" s="236"/>
      <c r="AR110" s="237"/>
      <c r="AS110" s="237"/>
      <c r="AT110" s="238"/>
      <c r="AU110" s="236"/>
      <c r="AV110" s="237"/>
      <c r="AW110" s="237"/>
      <c r="AX110" s="238"/>
      <c r="AY110" s="236"/>
      <c r="AZ110" s="237"/>
      <c r="BA110" s="237"/>
      <c r="BB110" s="238"/>
      <c r="BC110" s="38"/>
      <c r="BT110" s="320"/>
      <c r="BU110" s="321"/>
      <c r="BV110" s="321"/>
      <c r="BW110" s="321"/>
      <c r="BX110" s="321"/>
      <c r="BY110" s="321"/>
      <c r="BZ110" s="321"/>
      <c r="CA110" s="321"/>
      <c r="CB110" s="321"/>
      <c r="CC110" s="321"/>
      <c r="CD110" s="321"/>
      <c r="CE110" s="322"/>
      <c r="CF110" s="320"/>
      <c r="CG110" s="321"/>
      <c r="CH110" s="321"/>
      <c r="CI110" s="321"/>
      <c r="CJ110" s="321"/>
      <c r="CK110" s="321"/>
      <c r="CL110" s="321"/>
      <c r="CM110" s="321"/>
      <c r="CN110" s="321"/>
      <c r="CO110" s="321"/>
      <c r="CP110" s="321"/>
      <c r="CQ110" s="322"/>
      <c r="CR110" s="320"/>
      <c r="CS110" s="321"/>
      <c r="CT110" s="321"/>
      <c r="CU110" s="321"/>
      <c r="CV110" s="321"/>
      <c r="CW110" s="321"/>
      <c r="CX110" s="321"/>
      <c r="CY110" s="321"/>
      <c r="CZ110" s="321"/>
      <c r="DA110" s="321"/>
      <c r="DB110" s="321"/>
      <c r="DC110" s="322"/>
    </row>
    <row r="111" spans="2:107" ht="9.75" customHeight="1">
      <c r="B111" s="37"/>
      <c r="C111" s="279" t="s">
        <v>321</v>
      </c>
      <c r="D111" s="279"/>
      <c r="E111" s="279"/>
      <c r="F111" s="279"/>
      <c r="G111" s="279"/>
      <c r="H111" s="279"/>
      <c r="I111" s="279"/>
      <c r="J111" s="279"/>
      <c r="K111" s="279"/>
      <c r="L111" s="279"/>
      <c r="M111" s="279" t="s">
        <v>322</v>
      </c>
      <c r="N111" s="279"/>
      <c r="O111" s="279"/>
      <c r="P111" s="279"/>
      <c r="Q111" s="279"/>
      <c r="R111" s="279"/>
      <c r="S111" s="279"/>
      <c r="T111" s="279"/>
      <c r="U111" s="430" t="s">
        <v>323</v>
      </c>
      <c r="V111" s="431"/>
      <c r="W111" s="431"/>
      <c r="X111" s="431"/>
      <c r="Y111" s="431"/>
      <c r="Z111" s="432"/>
      <c r="AA111" s="279">
        <v>1</v>
      </c>
      <c r="AB111" s="279"/>
      <c r="AC111" s="279"/>
      <c r="AD111" s="279"/>
      <c r="AE111" s="279"/>
      <c r="AF111" s="279"/>
      <c r="AG111" s="279">
        <v>2</v>
      </c>
      <c r="AH111" s="279"/>
      <c r="AI111" s="279"/>
      <c r="AJ111" s="279"/>
      <c r="AK111" s="279"/>
      <c r="AL111" s="279"/>
      <c r="AM111" s="431">
        <v>3</v>
      </c>
      <c r="AN111" s="431"/>
      <c r="AO111" s="431"/>
      <c r="AP111" s="432"/>
      <c r="AQ111" s="431">
        <v>4</v>
      </c>
      <c r="AR111" s="431"/>
      <c r="AS111" s="431"/>
      <c r="AT111" s="432"/>
      <c r="AU111" s="431">
        <v>5</v>
      </c>
      <c r="AV111" s="431"/>
      <c r="AW111" s="431"/>
      <c r="AX111" s="432"/>
      <c r="AY111" s="431">
        <v>6</v>
      </c>
      <c r="AZ111" s="431"/>
      <c r="BA111" s="431"/>
      <c r="BB111" s="432"/>
      <c r="BC111" s="38"/>
      <c r="BT111" s="114" t="s">
        <v>344</v>
      </c>
      <c r="BU111" s="114" t="s">
        <v>345</v>
      </c>
      <c r="BV111" s="114" t="s">
        <v>346</v>
      </c>
      <c r="BW111" s="114" t="s">
        <v>347</v>
      </c>
      <c r="BX111" s="114" t="s">
        <v>348</v>
      </c>
      <c r="BY111" s="114" t="s">
        <v>349</v>
      </c>
      <c r="BZ111" s="114" t="s">
        <v>350</v>
      </c>
      <c r="CA111" s="114" t="s">
        <v>351</v>
      </c>
      <c r="CB111" s="114" t="s">
        <v>352</v>
      </c>
      <c r="CC111" s="114" t="s">
        <v>353</v>
      </c>
      <c r="CD111" s="114" t="s">
        <v>354</v>
      </c>
      <c r="CE111" s="114" t="s">
        <v>355</v>
      </c>
      <c r="CF111" s="114" t="s">
        <v>344</v>
      </c>
      <c r="CG111" s="114" t="s">
        <v>345</v>
      </c>
      <c r="CH111" s="114" t="s">
        <v>346</v>
      </c>
      <c r="CI111" s="114" t="s">
        <v>347</v>
      </c>
      <c r="CJ111" s="114" t="s">
        <v>348</v>
      </c>
      <c r="CK111" s="114" t="s">
        <v>349</v>
      </c>
      <c r="CL111" s="114" t="s">
        <v>350</v>
      </c>
      <c r="CM111" s="114" t="s">
        <v>351</v>
      </c>
      <c r="CN111" s="114" t="s">
        <v>352</v>
      </c>
      <c r="CO111" s="114" t="s">
        <v>353</v>
      </c>
      <c r="CP111" s="114" t="s">
        <v>354</v>
      </c>
      <c r="CQ111" s="114" t="s">
        <v>355</v>
      </c>
      <c r="CR111" s="114" t="s">
        <v>344</v>
      </c>
      <c r="CS111" s="114" t="s">
        <v>345</v>
      </c>
      <c r="CT111" s="114" t="s">
        <v>346</v>
      </c>
      <c r="CU111" s="114" t="s">
        <v>347</v>
      </c>
      <c r="CV111" s="114" t="s">
        <v>348</v>
      </c>
      <c r="CW111" s="114" t="s">
        <v>349</v>
      </c>
      <c r="CX111" s="114" t="s">
        <v>350</v>
      </c>
      <c r="CY111" s="114" t="s">
        <v>351</v>
      </c>
      <c r="CZ111" s="114" t="s">
        <v>352</v>
      </c>
      <c r="DA111" s="114" t="s">
        <v>353</v>
      </c>
      <c r="DB111" s="114" t="s">
        <v>354</v>
      </c>
      <c r="DC111" s="114" t="s">
        <v>355</v>
      </c>
    </row>
    <row r="112" spans="2:107" ht="15" customHeight="1">
      <c r="B112" s="37"/>
      <c r="C112" s="472" t="s">
        <v>243</v>
      </c>
      <c r="D112" s="472"/>
      <c r="E112" s="472"/>
      <c r="F112" s="472"/>
      <c r="G112" s="472"/>
      <c r="H112" s="472"/>
      <c r="I112" s="472"/>
      <c r="J112" s="472"/>
      <c r="K112" s="472"/>
      <c r="L112" s="472"/>
      <c r="M112" s="473" t="s">
        <v>302</v>
      </c>
      <c r="N112" s="473"/>
      <c r="O112" s="473"/>
      <c r="P112" s="473"/>
      <c r="Q112" s="473"/>
      <c r="R112" s="473"/>
      <c r="S112" s="473"/>
      <c r="T112" s="473"/>
      <c r="U112" s="467">
        <v>20</v>
      </c>
      <c r="V112" s="468"/>
      <c r="W112" s="468"/>
      <c r="X112" s="468"/>
      <c r="Y112" s="468"/>
      <c r="Z112" s="469"/>
      <c r="AA112" s="471">
        <f>SUM(AA113:AF123)</f>
        <v>0</v>
      </c>
      <c r="AB112" s="471"/>
      <c r="AC112" s="471"/>
      <c r="AD112" s="471"/>
      <c r="AE112" s="471"/>
      <c r="AF112" s="471"/>
      <c r="AG112" s="471">
        <f>SUM(AG113:AL123)</f>
        <v>0</v>
      </c>
      <c r="AH112" s="471"/>
      <c r="AI112" s="471"/>
      <c r="AJ112" s="471"/>
      <c r="AK112" s="471"/>
      <c r="AL112" s="471"/>
      <c r="AM112" s="536">
        <f>SUM(AM113:AP123)</f>
        <v>0</v>
      </c>
      <c r="AN112" s="536"/>
      <c r="AO112" s="536"/>
      <c r="AP112" s="536"/>
      <c r="AQ112" s="536">
        <f>SUM(AQ113:AT123)</f>
        <v>0</v>
      </c>
      <c r="AR112" s="536"/>
      <c r="AS112" s="536"/>
      <c r="AT112" s="536"/>
      <c r="AU112" s="536">
        <f>SUM(AU113:AX123)</f>
        <v>0</v>
      </c>
      <c r="AV112" s="536"/>
      <c r="AW112" s="536"/>
      <c r="AX112" s="536"/>
      <c r="AY112" s="536">
        <f>SUM(AY114:BB123)</f>
        <v>0</v>
      </c>
      <c r="AZ112" s="536"/>
      <c r="BA112" s="536"/>
      <c r="BB112" s="536"/>
      <c r="BC112" s="38"/>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row>
    <row r="113" spans="2:107" s="102" customFormat="1" ht="24" customHeight="1">
      <c r="B113" s="100"/>
      <c r="C113" s="453" t="s">
        <v>34</v>
      </c>
      <c r="D113" s="453"/>
      <c r="E113" s="453"/>
      <c r="F113" s="453"/>
      <c r="G113" s="453"/>
      <c r="H113" s="453"/>
      <c r="I113" s="453"/>
      <c r="J113" s="453"/>
      <c r="K113" s="453"/>
      <c r="L113" s="453"/>
      <c r="M113" s="474" t="s">
        <v>302</v>
      </c>
      <c r="N113" s="474"/>
      <c r="O113" s="474"/>
      <c r="P113" s="474"/>
      <c r="Q113" s="474"/>
      <c r="R113" s="474"/>
      <c r="S113" s="474"/>
      <c r="T113" s="474"/>
      <c r="U113" s="475">
        <v>21</v>
      </c>
      <c r="V113" s="476"/>
      <c r="W113" s="476"/>
      <c r="X113" s="476"/>
      <c r="Y113" s="476"/>
      <c r="Z113" s="477"/>
      <c r="AA113" s="337" t="s">
        <v>286</v>
      </c>
      <c r="AB113" s="338"/>
      <c r="AC113" s="338"/>
      <c r="AD113" s="338"/>
      <c r="AE113" s="338"/>
      <c r="AF113" s="339"/>
      <c r="AG113" s="337" t="s">
        <v>286</v>
      </c>
      <c r="AH113" s="338"/>
      <c r="AI113" s="338"/>
      <c r="AJ113" s="338"/>
      <c r="AK113" s="338"/>
      <c r="AL113" s="339"/>
      <c r="AM113" s="337" t="s">
        <v>286</v>
      </c>
      <c r="AN113" s="338"/>
      <c r="AO113" s="338"/>
      <c r="AP113" s="339"/>
      <c r="AQ113" s="337" t="s">
        <v>286</v>
      </c>
      <c r="AR113" s="338"/>
      <c r="AS113" s="338"/>
      <c r="AT113" s="339"/>
      <c r="AU113" s="337" t="s">
        <v>286</v>
      </c>
      <c r="AV113" s="338"/>
      <c r="AW113" s="338"/>
      <c r="AX113" s="339"/>
      <c r="AY113" s="337" t="s">
        <v>286</v>
      </c>
      <c r="AZ113" s="338"/>
      <c r="BA113" s="338"/>
      <c r="BB113" s="339"/>
      <c r="BC113" s="101"/>
      <c r="BE113" s="159"/>
      <c r="BF113" s="159"/>
      <c r="BG113" s="160">
        <f>ROUND(SUM(BG114:BG123),4)</f>
        <v>0</v>
      </c>
      <c r="BH113" s="159"/>
      <c r="BI113" s="161">
        <f>IF(BI124&gt;=1.5,ROUND(BI124,0)-1,IF(BI124&gt;=1,0,ROUND(BI124,0)))</f>
        <v>0</v>
      </c>
      <c r="BJ113" s="159"/>
      <c r="BK113" s="159"/>
      <c r="BL113" s="160">
        <f>ROUND(SUM(BL114:BL123),4)</f>
        <v>0</v>
      </c>
      <c r="BM113" s="159"/>
      <c r="BN113" s="161">
        <f>IF(BN124&gt;=1.5,ROUND(BN124,0)-1,IF(BN124&gt;=1,0,ROUND(BN124,0)))</f>
        <v>0</v>
      </c>
      <c r="BO113" s="161"/>
      <c r="BP113" s="161"/>
      <c r="BQ113" s="160">
        <f>ROUND(SUM(BQ114:BQ123),4)</f>
        <v>0</v>
      </c>
      <c r="BR113" s="161"/>
      <c r="BS113" s="161">
        <f>IF(BS124&gt;=1.5,ROUND(BS124,0)-1,IF(BS124&gt;=1,0,ROUND(BS124,0)))</f>
        <v>0</v>
      </c>
      <c r="BT113" s="147" t="s">
        <v>286</v>
      </c>
      <c r="BU113" s="147" t="s">
        <v>286</v>
      </c>
      <c r="BV113" s="147" t="s">
        <v>286</v>
      </c>
      <c r="BW113" s="147" t="s">
        <v>286</v>
      </c>
      <c r="BX113" s="147" t="s">
        <v>286</v>
      </c>
      <c r="BY113" s="147" t="s">
        <v>286</v>
      </c>
      <c r="BZ113" s="147" t="s">
        <v>286</v>
      </c>
      <c r="CA113" s="147" t="s">
        <v>286</v>
      </c>
      <c r="CB113" s="147" t="s">
        <v>286</v>
      </c>
      <c r="CC113" s="147" t="s">
        <v>286</v>
      </c>
      <c r="CD113" s="147" t="s">
        <v>286</v>
      </c>
      <c r="CE113" s="147" t="s">
        <v>286</v>
      </c>
      <c r="CF113" s="147" t="s">
        <v>286</v>
      </c>
      <c r="CG113" s="147" t="s">
        <v>286</v>
      </c>
      <c r="CH113" s="147" t="s">
        <v>286</v>
      </c>
      <c r="CI113" s="147" t="s">
        <v>286</v>
      </c>
      <c r="CJ113" s="147" t="s">
        <v>286</v>
      </c>
      <c r="CK113" s="147" t="s">
        <v>286</v>
      </c>
      <c r="CL113" s="147" t="s">
        <v>286</v>
      </c>
      <c r="CM113" s="147" t="s">
        <v>286</v>
      </c>
      <c r="CN113" s="147" t="s">
        <v>286</v>
      </c>
      <c r="CO113" s="147" t="s">
        <v>286</v>
      </c>
      <c r="CP113" s="147" t="s">
        <v>286</v>
      </c>
      <c r="CQ113" s="147" t="s">
        <v>286</v>
      </c>
      <c r="CR113" s="147" t="s">
        <v>286</v>
      </c>
      <c r="CS113" s="147" t="s">
        <v>286</v>
      </c>
      <c r="CT113" s="147" t="s">
        <v>286</v>
      </c>
      <c r="CU113" s="147" t="s">
        <v>286</v>
      </c>
      <c r="CV113" s="147" t="s">
        <v>286</v>
      </c>
      <c r="CW113" s="147" t="s">
        <v>286</v>
      </c>
      <c r="CX113" s="147" t="s">
        <v>286</v>
      </c>
      <c r="CY113" s="147" t="s">
        <v>286</v>
      </c>
      <c r="CZ113" s="147" t="s">
        <v>286</v>
      </c>
      <c r="DA113" s="147" t="s">
        <v>286</v>
      </c>
      <c r="DB113" s="147" t="s">
        <v>286</v>
      </c>
      <c r="DC113" s="147" t="s">
        <v>286</v>
      </c>
    </row>
    <row r="114" spans="2:107" s="102" customFormat="1" ht="15" customHeight="1">
      <c r="B114" s="100"/>
      <c r="C114" s="470"/>
      <c r="D114" s="470"/>
      <c r="E114" s="470"/>
      <c r="F114" s="470"/>
      <c r="G114" s="470"/>
      <c r="H114" s="470"/>
      <c r="I114" s="470"/>
      <c r="J114" s="470"/>
      <c r="K114" s="470"/>
      <c r="L114" s="470"/>
      <c r="M114" s="474"/>
      <c r="N114" s="474"/>
      <c r="O114" s="474"/>
      <c r="P114" s="474"/>
      <c r="Q114" s="474"/>
      <c r="R114" s="474"/>
      <c r="S114" s="474"/>
      <c r="T114" s="474"/>
      <c r="U114" s="224"/>
      <c r="V114" s="225"/>
      <c r="W114" s="225"/>
      <c r="X114" s="225"/>
      <c r="Y114" s="225"/>
      <c r="Z114" s="226"/>
      <c r="AA114" s="337">
        <f>IF($AA$24="январь",BT114,IF($AA$24="февраль",BU114,IF($AA$24="март",BV114,IF($AA$24="апрель",BW114,IF($AA$24="май",BX114,IF($AA$24="июнь",BY114,IF($AA$24="июль",BZ114,IF($AA$24="август",CA114))))))))+IF($AA$24="сентябрь",CB114,IF($AA$24="октябрь",CC114,IF($AA$24="ноябрь",CD114,IF($AA$24="декабрь",CE114))))</f>
        <v>0</v>
      </c>
      <c r="AB114" s="338"/>
      <c r="AC114" s="338"/>
      <c r="AD114" s="338"/>
      <c r="AE114" s="338"/>
      <c r="AF114" s="339"/>
      <c r="AG114" s="337">
        <f aca="true" t="shared" si="1" ref="AG114:AG123">IF(INT(BH114)&gt;=1,BF114+INT(BH114),BF114)</f>
        <v>0</v>
      </c>
      <c r="AH114" s="338"/>
      <c r="AI114" s="338"/>
      <c r="AJ114" s="338"/>
      <c r="AK114" s="338"/>
      <c r="AL114" s="339"/>
      <c r="AM114" s="337">
        <f>IF($AA$24="январь",CF114,IF($AA$24="февраль",CG114,IF($AA$24="март",CH114,IF($AA$24="апрель",CI114,IF($AA$24="май",CJ114,IF($AA$24="июнь",CK114,IF($AA$24="июль",CL114,IF($AA$24="август",CM114))))))))+IF($AA$24="сентябрь",CN114,IF($AA$24="октябрь",CO114,IF($AA$24="ноябрь",CP114,IF($AA$24="декабрь",CQ114))))</f>
        <v>0</v>
      </c>
      <c r="AN114" s="338"/>
      <c r="AO114" s="338"/>
      <c r="AP114" s="339"/>
      <c r="AQ114" s="337">
        <f aca="true" t="shared" si="2" ref="AQ114:AQ123">IF(INT(BM114)&gt;=1,BK114+INT(BM114),BK114)</f>
        <v>0</v>
      </c>
      <c r="AR114" s="338"/>
      <c r="AS114" s="338"/>
      <c r="AT114" s="339"/>
      <c r="AU114" s="337">
        <f>IF($AA$24="январь",CR114,IF($AA$24="февраль",CS114,IF($AA$24="март",CT114,IF($AA$24="апрель",CU114,IF($AA$24="май",CV114,IF($AA$24="июнь",CW114,IF($AA$24="июль",CX114,IF($AA$24="август",CY114))))))))+IF($AA$24="сентябрь",CZ114,IF($AA$24="октябрь",DA114,IF($AA$24="ноябрь",DB114,IF($AA$24="декабрь",DC114))))</f>
        <v>0</v>
      </c>
      <c r="AV114" s="338"/>
      <c r="AW114" s="338"/>
      <c r="AX114" s="339"/>
      <c r="AY114" s="337">
        <f aca="true" t="shared" si="3" ref="AY114:AY123">IF(INT(BR114)&gt;=1,BP114+INT(BR114),BP114)</f>
        <v>0</v>
      </c>
      <c r="AZ114" s="338"/>
      <c r="BA114" s="338"/>
      <c r="BB114" s="339"/>
      <c r="BC114" s="101"/>
      <c r="BE114" s="165">
        <f aca="true" t="shared" si="4" ref="BE114:BE123">IF($AA$24="январь",BT114,IF($AA$24="февраль",(BT114+BU114)/2,IF($AA$24="март",(BT114+BU114+BV114)/3,IF($AA$24="апрель",(BT114+BU114+BV114+BW114)/4,IF($AA$24="май",(BT114+BU114+BV114+BW114+BX114)/5,IF($AA$24="июнь",(BT114+BU114+BV114+BW114+BX114+BY114)/6,IF($AA$24="июль",(BT114+BU114+BV114+BW114+BX114+BY114+BZ114)/7,IF($AA$24="август",(BT114+BU114+BV114+BW114+BX114+BY114+BZ114+CA114)/8))))))))+IF($AA$24="сентябрь",(BT114+BU114+BV114+BW114+BX114+BY114+BZ114+CA114+CB114)/9,IF($AA$24="октябрь",(BT114+BU114+BV114+BW114+BX114+BY114+BZ114+CA114+CB114+CC114)/10,IF($AA$24="ноябрь",(BT114+BU114+BV114+BW114+BX114+BY114+BZ114+CA114+CB114+CC114+CD114)/11,IF($AA$24="декабрь",(BT114+BU114+BV114+BW114+BX114+BY114+BZ114+CA114+CB114+CC114+CD114+CE114)/12))))</f>
        <v>0</v>
      </c>
      <c r="BF114" s="161">
        <f aca="true" t="shared" si="5" ref="BF114:BF123">INT(BE114)</f>
        <v>0</v>
      </c>
      <c r="BG114" s="160">
        <f aca="true" t="shared" si="6" ref="BG114:BG123">ROUND(BE114-BF114,4)</f>
        <v>0</v>
      </c>
      <c r="BH114" s="160">
        <f>BI113</f>
        <v>0</v>
      </c>
      <c r="BI114" s="159"/>
      <c r="BJ114" s="160">
        <f>IF($AA$24="январь",CF114,IF($AA$24="февраль",(CF114+CG114)/2,IF($AA$24="март",(CF114+CG114+CH114)/3,IF($AA$24="апрель",(CF114+CG114+CH114+CI114)/4,IF($AA$24="май",(CF114+CG114+CH114+CI114+CJ114)/5,IF($AA$24="июнь",(CF114+CG114+CH114+CI114+CJ114+CK114)/6,IF($AA$24="июль",(CF114+CG114+CH114+CI114+CJ114+CK114+CL114)/7,IF($AA$24="август",(CF114+CG114+CH114+CI114+CJ114+CK114+CL114+CM114)/8))))))))+IF($AA$24="сентябрь",(CF114+CG114+CH114+CI114+CJ114+CK114+CL114+CM114+CN114)/9,IF($AA$24="октябрь",(CF114+CG114+CH114+CI114+CJ114+CK114+CL114+CM114+CN114+CO114)/10,IF($AA$24="ноябрь",(CF114+CG114+CH114+CI114+CJ114+CK114+CL114+CM114+CN114+CO114+CP114)/11,IF($AA$24="декабрь",(CF114+CG114+CH114+CI114+CJ114+CK114+CL114+CM114+CN114+CO114+CP114+CQ114)/12))))</f>
        <v>0</v>
      </c>
      <c r="BK114" s="161">
        <f>INT(BJ114)</f>
        <v>0</v>
      </c>
      <c r="BL114" s="160">
        <f>ROUND(BJ114-BK114,4)</f>
        <v>0</v>
      </c>
      <c r="BM114" s="160">
        <f>BN113</f>
        <v>0</v>
      </c>
      <c r="BN114" s="159"/>
      <c r="BO114" s="160">
        <f>IF($AA$24="январь",CR114,IF($AA$24="февраль",(CR114+CS114)/2,IF($AA$24="март",(CR114+CS114+CT114)/3,IF($AA$24="апрель",(CR114+CS114+CT114+CU114)/4,IF($AA$24="май",(CR114+CS114+CT114+CU114+CV114)/5,IF($AA$24="июнь",(CR114+CS114+CT114+CU114+CV114+CW114)/6,IF($AA$24="июль",(CR114+CS114+CT114+CU114+CV114+CW114+CX114)/7,IF($AA$24="август",(CR114+CS114+CT114+CU114+CV114+CW114+CX114+CY114)/8))))))))+IF($AA$24="сентябрь",(CR114+CS114+CT114+CU114+CV114+CW114+CX114+CY114+CZ114)/9,IF($AA$24="октябрь",(CR114+CS114+CT114+CU114+CV114+CW114+CX114+CY114+CZ114+DA114)/10,IF($AA$24="ноябрь",(CR114+CS114+CT114+CU114+CV114+CW114+CX114+CY114+CZ114+DA114+DB114)/11,IF($AA$24="декабрь",(CR114+CS114+CT114+CU114+CV114+CW114+CX114+CY114+CZ114+DA114+DB114+DC114)/12))))</f>
        <v>0</v>
      </c>
      <c r="BP114" s="161">
        <f>INT(BO114)</f>
        <v>0</v>
      </c>
      <c r="BQ114" s="160">
        <f>ROUND(BO114-BP114,4)</f>
        <v>0</v>
      </c>
      <c r="BR114" s="160">
        <f>BS113</f>
        <v>0</v>
      </c>
      <c r="BS114" s="159"/>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row>
    <row r="115" spans="2:107" s="102" customFormat="1" ht="15" customHeight="1">
      <c r="B115" s="100"/>
      <c r="C115" s="454"/>
      <c r="D115" s="454"/>
      <c r="E115" s="454"/>
      <c r="F115" s="454"/>
      <c r="G115" s="454"/>
      <c r="H115" s="454"/>
      <c r="I115" s="454"/>
      <c r="J115" s="454"/>
      <c r="K115" s="454"/>
      <c r="L115" s="454"/>
      <c r="M115" s="454"/>
      <c r="N115" s="454"/>
      <c r="O115" s="454"/>
      <c r="P115" s="454"/>
      <c r="Q115" s="454"/>
      <c r="R115" s="454"/>
      <c r="S115" s="454"/>
      <c r="T115" s="454"/>
      <c r="U115" s="224"/>
      <c r="V115" s="225"/>
      <c r="W115" s="225"/>
      <c r="X115" s="225"/>
      <c r="Y115" s="225"/>
      <c r="Z115" s="226"/>
      <c r="AA115" s="334">
        <f aca="true" t="shared" si="7" ref="AA115:AA123">IF($AA$24="январь",BT115,IF($AA$24="февраль",BU115,IF($AA$24="март",BV115,IF($AA$24="апрель",BW115,IF($AA$24="май",BX115,IF($AA$24="июнь",BY115,IF($AA$24="июль",BZ115,IF($AA$24="август",CA115))))))))+IF($AA$24="сентябрь",CB115,IF($AA$24="октябрь",CC115,IF($AA$24="ноябрь",CD115,IF($AA$24="декабрь",CE115))))</f>
        <v>0</v>
      </c>
      <c r="AB115" s="334"/>
      <c r="AC115" s="334"/>
      <c r="AD115" s="334"/>
      <c r="AE115" s="334"/>
      <c r="AF115" s="334"/>
      <c r="AG115" s="337">
        <f t="shared" si="1"/>
        <v>0</v>
      </c>
      <c r="AH115" s="338"/>
      <c r="AI115" s="338"/>
      <c r="AJ115" s="338"/>
      <c r="AK115" s="338"/>
      <c r="AL115" s="339"/>
      <c r="AM115" s="310">
        <f aca="true" t="shared" si="8" ref="AM115:AM123">IF($AA$24="январь",CF115,IF($AA$24="февраль",CG115,IF($AA$24="март",CH115,IF($AA$24="апрель",CI115,IF($AA$24="май",CJ115,IF($AA$24="июнь",CK115,IF($AA$24="июль",CL115,IF($AA$24="август",CM115))))))))+IF($AA$24="сентябрь",CN115,IF($AA$24="октябрь",CO115,IF($AA$24="ноябрь",CP115,IF($AA$24="декабрь",CQ115))))</f>
        <v>0</v>
      </c>
      <c r="AN115" s="310"/>
      <c r="AO115" s="310"/>
      <c r="AP115" s="310"/>
      <c r="AQ115" s="337">
        <f t="shared" si="2"/>
        <v>0</v>
      </c>
      <c r="AR115" s="338"/>
      <c r="AS115" s="338"/>
      <c r="AT115" s="339"/>
      <c r="AU115" s="310">
        <f aca="true" t="shared" si="9" ref="AU115:AU123">IF($AA$24="январь",CR115,IF($AA$24="февраль",CS115,IF($AA$24="март",CT115,IF($AA$24="апрель",CU115,IF($AA$24="май",CV115,IF($AA$24="июнь",CW115,IF($AA$24="июль",CX115,IF($AA$24="август",CY115))))))))+IF($AA$24="сентябрь",CZ115,IF($AA$24="октябрь",DA115,IF($AA$24="ноябрь",DB115,IF($AA$24="декабрь",DC115))))</f>
        <v>0</v>
      </c>
      <c r="AV115" s="310"/>
      <c r="AW115" s="310"/>
      <c r="AX115" s="310"/>
      <c r="AY115" s="337">
        <f t="shared" si="3"/>
        <v>0</v>
      </c>
      <c r="AZ115" s="338"/>
      <c r="BA115" s="338"/>
      <c r="BB115" s="339"/>
      <c r="BC115" s="101"/>
      <c r="BE115" s="165">
        <f t="shared" si="4"/>
        <v>0</v>
      </c>
      <c r="BF115" s="161">
        <f t="shared" si="5"/>
        <v>0</v>
      </c>
      <c r="BG115" s="160">
        <f t="shared" si="6"/>
        <v>0</v>
      </c>
      <c r="BH115" s="160">
        <f>BG114+BG115</f>
        <v>0</v>
      </c>
      <c r="BI115" s="159"/>
      <c r="BJ115" s="160">
        <f aca="true" t="shared" si="10" ref="BJ115:BJ123">IF($AA$24="январь",CF115,IF($AA$24="февраль",(CF115+CG115)/2,IF($AA$24="март",(CF115+CG115+CH115)/3,IF($AA$24="апрель",(CF115+CG115+CH115+CI115)/4,IF($AA$24="май",(CF115+CG115+CH115+CI115+CJ115)/5,IF($AA$24="июнь",(CF115+CG115+CH115+CI115+CJ115+CK115)/6,IF($AA$24="июль",(CF115+CG115+CH115+CI115+CJ115+CK115+CL115)/7,IF($AA$24="август",(CF115+CG115+CH115+CI115+CJ115+CK115+CL115+CM115)/8))))))))+IF($AA$24="сентябрь",(CF115+CG115+CH115+CI115+CJ115+CK115+CL115+CM115+CN115)/9,IF($AA$24="октябрь",(CF115+CG115+CH115+CI115+CJ115+CK115+CL115+CM115+CN115+CO115)/10,IF($AA$24="ноябрь",(CF115+CG115+CH115+CI115+CJ115+CK115+CL115+CM115+CN115+CO115+CP115)/11,IF($AA$24="декабрь",(CF115+CG115+CH115+CI115+CJ115+CK115+CL115+CM115+CN115+CO115+CP115+CQ115)/12))))</f>
        <v>0</v>
      </c>
      <c r="BK115" s="161">
        <f aca="true" t="shared" si="11" ref="BK115:BK123">INT(BJ115)</f>
        <v>0</v>
      </c>
      <c r="BL115" s="160">
        <f aca="true" t="shared" si="12" ref="BL115:BL123">ROUND(BJ115-BK115,4)</f>
        <v>0</v>
      </c>
      <c r="BM115" s="160">
        <f>BL114+BL115</f>
        <v>0</v>
      </c>
      <c r="BN115" s="159"/>
      <c r="BO115" s="160">
        <f aca="true" t="shared" si="13" ref="BO115:BO123">IF($AA$24="январь",CR115,IF($AA$24="февраль",(CR115+CS115)/2,IF($AA$24="март",(CR115+CS115+CT115)/3,IF($AA$24="апрель",(CR115+CS115+CT115+CU115)/4,IF($AA$24="май",(CR115+CS115+CT115+CU115+CV115)/5,IF($AA$24="июнь",(CR115+CS115+CT115+CU115+CV115+CW115)/6,IF($AA$24="июль",(CR115+CS115+CT115+CU115+CV115+CW115+CX115)/7,IF($AA$24="август",(CR115+CS115+CT115+CU115+CV115+CW115+CX115+CY115)/8))))))))+IF($AA$24="сентябрь",(CR115+CS115+CT115+CU115+CV115+CW115+CX115+CY115+CZ115)/9,IF($AA$24="октябрь",(CR115+CS115+CT115+CU115+CV115+CW115+CX115+CY115+CZ115+DA115)/10,IF($AA$24="ноябрь",(CR115+CS115+CT115+CU115+CV115+CW115+CX115+CY115+CZ115+DA115+DB115)/11,IF($AA$24="декабрь",(CR115+CS115+CT115+CU115+CV115+CW115+CX115+CY115+CZ115+DA115+DB115+DC115)/12))))</f>
        <v>0</v>
      </c>
      <c r="BP115" s="161">
        <f aca="true" t="shared" si="14" ref="BP115:BP123">INT(BO115)</f>
        <v>0</v>
      </c>
      <c r="BQ115" s="160">
        <f aca="true" t="shared" si="15" ref="BQ115:BQ123">ROUND(BO115-BP115,4)</f>
        <v>0</v>
      </c>
      <c r="BR115" s="160">
        <f>BQ114+BQ115</f>
        <v>0</v>
      </c>
      <c r="BS115" s="159"/>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row>
    <row r="116" spans="2:107" s="102" customFormat="1" ht="15" customHeight="1">
      <c r="B116" s="100"/>
      <c r="C116" s="454"/>
      <c r="D116" s="454"/>
      <c r="E116" s="454"/>
      <c r="F116" s="454"/>
      <c r="G116" s="454"/>
      <c r="H116" s="454"/>
      <c r="I116" s="454"/>
      <c r="J116" s="454"/>
      <c r="K116" s="454"/>
      <c r="L116" s="454"/>
      <c r="M116" s="454"/>
      <c r="N116" s="454"/>
      <c r="O116" s="454"/>
      <c r="P116" s="454"/>
      <c r="Q116" s="454"/>
      <c r="R116" s="454"/>
      <c r="S116" s="454"/>
      <c r="T116" s="454"/>
      <c r="U116" s="224"/>
      <c r="V116" s="225"/>
      <c r="W116" s="225"/>
      <c r="X116" s="225"/>
      <c r="Y116" s="225"/>
      <c r="Z116" s="226"/>
      <c r="AA116" s="334">
        <f t="shared" si="7"/>
        <v>0</v>
      </c>
      <c r="AB116" s="334"/>
      <c r="AC116" s="334"/>
      <c r="AD116" s="334"/>
      <c r="AE116" s="334"/>
      <c r="AF116" s="334"/>
      <c r="AG116" s="337">
        <f t="shared" si="1"/>
        <v>0</v>
      </c>
      <c r="AH116" s="338"/>
      <c r="AI116" s="338"/>
      <c r="AJ116" s="338"/>
      <c r="AK116" s="338"/>
      <c r="AL116" s="339"/>
      <c r="AM116" s="310">
        <f t="shared" si="8"/>
        <v>0</v>
      </c>
      <c r="AN116" s="310"/>
      <c r="AO116" s="310"/>
      <c r="AP116" s="310"/>
      <c r="AQ116" s="337">
        <f t="shared" si="2"/>
        <v>0</v>
      </c>
      <c r="AR116" s="338"/>
      <c r="AS116" s="338"/>
      <c r="AT116" s="339"/>
      <c r="AU116" s="310">
        <f t="shared" si="9"/>
        <v>0</v>
      </c>
      <c r="AV116" s="310"/>
      <c r="AW116" s="310"/>
      <c r="AX116" s="310"/>
      <c r="AY116" s="337">
        <f t="shared" si="3"/>
        <v>0</v>
      </c>
      <c r="AZ116" s="338"/>
      <c r="BA116" s="338"/>
      <c r="BB116" s="339"/>
      <c r="BC116" s="101"/>
      <c r="BE116" s="165">
        <f t="shared" si="4"/>
        <v>0</v>
      </c>
      <c r="BF116" s="161">
        <f t="shared" si="5"/>
        <v>0</v>
      </c>
      <c r="BG116" s="160">
        <f t="shared" si="6"/>
        <v>0</v>
      </c>
      <c r="BH116" s="160">
        <f aca="true" t="shared" si="16" ref="BH116:BH123">IF(BH115&gt;=1,BH115-1+BG116,BH115+BG116)</f>
        <v>0</v>
      </c>
      <c r="BI116" s="159"/>
      <c r="BJ116" s="160">
        <f t="shared" si="10"/>
        <v>0</v>
      </c>
      <c r="BK116" s="161">
        <f t="shared" si="11"/>
        <v>0</v>
      </c>
      <c r="BL116" s="160">
        <f t="shared" si="12"/>
        <v>0</v>
      </c>
      <c r="BM116" s="160">
        <f aca="true" t="shared" si="17" ref="BM116:BM123">IF(BM115&gt;=1,BM115-1+BL116,BM115+BL116)</f>
        <v>0</v>
      </c>
      <c r="BN116" s="159"/>
      <c r="BO116" s="160">
        <f t="shared" si="13"/>
        <v>0</v>
      </c>
      <c r="BP116" s="161">
        <f t="shared" si="14"/>
        <v>0</v>
      </c>
      <c r="BQ116" s="160">
        <f t="shared" si="15"/>
        <v>0</v>
      </c>
      <c r="BR116" s="160">
        <f aca="true" t="shared" si="18" ref="BR116:BR123">IF(BR115&gt;=1,BR115-1+BQ116,BR115+BQ116)</f>
        <v>0</v>
      </c>
      <c r="BS116" s="159"/>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row>
    <row r="117" spans="2:107" s="102" customFormat="1" ht="15" customHeight="1">
      <c r="B117" s="100"/>
      <c r="C117" s="454"/>
      <c r="D117" s="454"/>
      <c r="E117" s="454"/>
      <c r="F117" s="454"/>
      <c r="G117" s="454"/>
      <c r="H117" s="454"/>
      <c r="I117" s="454"/>
      <c r="J117" s="454"/>
      <c r="K117" s="454"/>
      <c r="L117" s="454"/>
      <c r="M117" s="454"/>
      <c r="N117" s="454"/>
      <c r="O117" s="454"/>
      <c r="P117" s="454"/>
      <c r="Q117" s="454"/>
      <c r="R117" s="454"/>
      <c r="S117" s="454"/>
      <c r="T117" s="454"/>
      <c r="U117" s="224"/>
      <c r="V117" s="225"/>
      <c r="W117" s="225"/>
      <c r="X117" s="225"/>
      <c r="Y117" s="225"/>
      <c r="Z117" s="226"/>
      <c r="AA117" s="334">
        <f t="shared" si="7"/>
        <v>0</v>
      </c>
      <c r="AB117" s="334"/>
      <c r="AC117" s="334"/>
      <c r="AD117" s="334"/>
      <c r="AE117" s="334"/>
      <c r="AF117" s="334"/>
      <c r="AG117" s="337">
        <f t="shared" si="1"/>
        <v>0</v>
      </c>
      <c r="AH117" s="338"/>
      <c r="AI117" s="338"/>
      <c r="AJ117" s="338"/>
      <c r="AK117" s="338"/>
      <c r="AL117" s="339"/>
      <c r="AM117" s="310">
        <f t="shared" si="8"/>
        <v>0</v>
      </c>
      <c r="AN117" s="310"/>
      <c r="AO117" s="310"/>
      <c r="AP117" s="310"/>
      <c r="AQ117" s="337">
        <f t="shared" si="2"/>
        <v>0</v>
      </c>
      <c r="AR117" s="338"/>
      <c r="AS117" s="338"/>
      <c r="AT117" s="339"/>
      <c r="AU117" s="310">
        <f t="shared" si="9"/>
        <v>0</v>
      </c>
      <c r="AV117" s="310"/>
      <c r="AW117" s="310"/>
      <c r="AX117" s="310"/>
      <c r="AY117" s="337">
        <f t="shared" si="3"/>
        <v>0</v>
      </c>
      <c r="AZ117" s="338"/>
      <c r="BA117" s="338"/>
      <c r="BB117" s="339"/>
      <c r="BC117" s="101"/>
      <c r="BE117" s="165">
        <f t="shared" si="4"/>
        <v>0</v>
      </c>
      <c r="BF117" s="161">
        <f t="shared" si="5"/>
        <v>0</v>
      </c>
      <c r="BG117" s="160">
        <f t="shared" si="6"/>
        <v>0</v>
      </c>
      <c r="BH117" s="160">
        <f t="shared" si="16"/>
        <v>0</v>
      </c>
      <c r="BI117" s="159"/>
      <c r="BJ117" s="160">
        <f t="shared" si="10"/>
        <v>0</v>
      </c>
      <c r="BK117" s="161">
        <f t="shared" si="11"/>
        <v>0</v>
      </c>
      <c r="BL117" s="160">
        <f t="shared" si="12"/>
        <v>0</v>
      </c>
      <c r="BM117" s="160">
        <f t="shared" si="17"/>
        <v>0</v>
      </c>
      <c r="BN117" s="159"/>
      <c r="BO117" s="160">
        <f t="shared" si="13"/>
        <v>0</v>
      </c>
      <c r="BP117" s="161">
        <f t="shared" si="14"/>
        <v>0</v>
      </c>
      <c r="BQ117" s="160">
        <f t="shared" si="15"/>
        <v>0</v>
      </c>
      <c r="BR117" s="160">
        <f t="shared" si="18"/>
        <v>0</v>
      </c>
      <c r="BS117" s="159"/>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row>
    <row r="118" spans="2:107" s="102" customFormat="1" ht="15" customHeight="1">
      <c r="B118" s="100"/>
      <c r="C118" s="454"/>
      <c r="D118" s="454"/>
      <c r="E118" s="454"/>
      <c r="F118" s="454"/>
      <c r="G118" s="454"/>
      <c r="H118" s="454"/>
      <c r="I118" s="454"/>
      <c r="J118" s="454"/>
      <c r="K118" s="454"/>
      <c r="L118" s="454"/>
      <c r="M118" s="454"/>
      <c r="N118" s="454"/>
      <c r="O118" s="454"/>
      <c r="P118" s="454"/>
      <c r="Q118" s="454"/>
      <c r="R118" s="454"/>
      <c r="S118" s="454"/>
      <c r="T118" s="454"/>
      <c r="U118" s="224"/>
      <c r="V118" s="225"/>
      <c r="W118" s="225"/>
      <c r="X118" s="225"/>
      <c r="Y118" s="225"/>
      <c r="Z118" s="226"/>
      <c r="AA118" s="334">
        <f t="shared" si="7"/>
        <v>0</v>
      </c>
      <c r="AB118" s="334"/>
      <c r="AC118" s="334"/>
      <c r="AD118" s="334"/>
      <c r="AE118" s="334"/>
      <c r="AF118" s="334"/>
      <c r="AG118" s="337">
        <f t="shared" si="1"/>
        <v>0</v>
      </c>
      <c r="AH118" s="338"/>
      <c r="AI118" s="338"/>
      <c r="AJ118" s="338"/>
      <c r="AK118" s="338"/>
      <c r="AL118" s="339"/>
      <c r="AM118" s="310">
        <f t="shared" si="8"/>
        <v>0</v>
      </c>
      <c r="AN118" s="310"/>
      <c r="AO118" s="310"/>
      <c r="AP118" s="310"/>
      <c r="AQ118" s="337">
        <f t="shared" si="2"/>
        <v>0</v>
      </c>
      <c r="AR118" s="338"/>
      <c r="AS118" s="338"/>
      <c r="AT118" s="339"/>
      <c r="AU118" s="310">
        <f t="shared" si="9"/>
        <v>0</v>
      </c>
      <c r="AV118" s="310"/>
      <c r="AW118" s="310"/>
      <c r="AX118" s="310"/>
      <c r="AY118" s="337">
        <f t="shared" si="3"/>
        <v>0</v>
      </c>
      <c r="AZ118" s="338"/>
      <c r="BA118" s="338"/>
      <c r="BB118" s="339"/>
      <c r="BC118" s="101"/>
      <c r="BE118" s="165">
        <f t="shared" si="4"/>
        <v>0</v>
      </c>
      <c r="BF118" s="161">
        <f t="shared" si="5"/>
        <v>0</v>
      </c>
      <c r="BG118" s="160">
        <f t="shared" si="6"/>
        <v>0</v>
      </c>
      <c r="BH118" s="160">
        <f t="shared" si="16"/>
        <v>0</v>
      </c>
      <c r="BI118" s="159"/>
      <c r="BJ118" s="160">
        <f t="shared" si="10"/>
        <v>0</v>
      </c>
      <c r="BK118" s="161">
        <f t="shared" si="11"/>
        <v>0</v>
      </c>
      <c r="BL118" s="160">
        <f t="shared" si="12"/>
        <v>0</v>
      </c>
      <c r="BM118" s="160">
        <f t="shared" si="17"/>
        <v>0</v>
      </c>
      <c r="BN118" s="159"/>
      <c r="BO118" s="160">
        <f t="shared" si="13"/>
        <v>0</v>
      </c>
      <c r="BP118" s="161">
        <f t="shared" si="14"/>
        <v>0</v>
      </c>
      <c r="BQ118" s="160">
        <f t="shared" si="15"/>
        <v>0</v>
      </c>
      <c r="BR118" s="160">
        <f t="shared" si="18"/>
        <v>0</v>
      </c>
      <c r="BS118" s="159"/>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row>
    <row r="119" spans="2:107" s="102" customFormat="1" ht="15" customHeight="1">
      <c r="B119" s="100"/>
      <c r="C119" s="454"/>
      <c r="D119" s="454"/>
      <c r="E119" s="454"/>
      <c r="F119" s="454"/>
      <c r="G119" s="454"/>
      <c r="H119" s="454"/>
      <c r="I119" s="454"/>
      <c r="J119" s="454"/>
      <c r="K119" s="454"/>
      <c r="L119" s="454"/>
      <c r="M119" s="454"/>
      <c r="N119" s="454"/>
      <c r="O119" s="454"/>
      <c r="P119" s="454"/>
      <c r="Q119" s="454"/>
      <c r="R119" s="454"/>
      <c r="S119" s="454"/>
      <c r="T119" s="454"/>
      <c r="U119" s="224"/>
      <c r="V119" s="225"/>
      <c r="W119" s="225"/>
      <c r="X119" s="225"/>
      <c r="Y119" s="225"/>
      <c r="Z119" s="226"/>
      <c r="AA119" s="334">
        <f t="shared" si="7"/>
        <v>0</v>
      </c>
      <c r="AB119" s="334"/>
      <c r="AC119" s="334"/>
      <c r="AD119" s="334"/>
      <c r="AE119" s="334"/>
      <c r="AF119" s="334"/>
      <c r="AG119" s="337">
        <f t="shared" si="1"/>
        <v>0</v>
      </c>
      <c r="AH119" s="338"/>
      <c r="AI119" s="338"/>
      <c r="AJ119" s="338"/>
      <c r="AK119" s="338"/>
      <c r="AL119" s="339"/>
      <c r="AM119" s="310">
        <f t="shared" si="8"/>
        <v>0</v>
      </c>
      <c r="AN119" s="310"/>
      <c r="AO119" s="310"/>
      <c r="AP119" s="310"/>
      <c r="AQ119" s="337">
        <f t="shared" si="2"/>
        <v>0</v>
      </c>
      <c r="AR119" s="338"/>
      <c r="AS119" s="338"/>
      <c r="AT119" s="339"/>
      <c r="AU119" s="310">
        <f t="shared" si="9"/>
        <v>0</v>
      </c>
      <c r="AV119" s="310"/>
      <c r="AW119" s="310"/>
      <c r="AX119" s="310"/>
      <c r="AY119" s="337">
        <f t="shared" si="3"/>
        <v>0</v>
      </c>
      <c r="AZ119" s="338"/>
      <c r="BA119" s="338"/>
      <c r="BB119" s="339"/>
      <c r="BC119" s="101"/>
      <c r="BE119" s="165">
        <f t="shared" si="4"/>
        <v>0</v>
      </c>
      <c r="BF119" s="161">
        <f t="shared" si="5"/>
        <v>0</v>
      </c>
      <c r="BG119" s="160">
        <f t="shared" si="6"/>
        <v>0</v>
      </c>
      <c r="BH119" s="160">
        <f t="shared" si="16"/>
        <v>0</v>
      </c>
      <c r="BI119" s="159"/>
      <c r="BJ119" s="160">
        <f t="shared" si="10"/>
        <v>0</v>
      </c>
      <c r="BK119" s="161">
        <f t="shared" si="11"/>
        <v>0</v>
      </c>
      <c r="BL119" s="160">
        <f t="shared" si="12"/>
        <v>0</v>
      </c>
      <c r="BM119" s="160">
        <f t="shared" si="17"/>
        <v>0</v>
      </c>
      <c r="BN119" s="159"/>
      <c r="BO119" s="160">
        <f t="shared" si="13"/>
        <v>0</v>
      </c>
      <c r="BP119" s="161">
        <f t="shared" si="14"/>
        <v>0</v>
      </c>
      <c r="BQ119" s="160">
        <f t="shared" si="15"/>
        <v>0</v>
      </c>
      <c r="BR119" s="160">
        <f t="shared" si="18"/>
        <v>0</v>
      </c>
      <c r="BS119" s="159"/>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row>
    <row r="120" spans="2:107" s="102" customFormat="1" ht="15" customHeight="1">
      <c r="B120" s="100"/>
      <c r="C120" s="454"/>
      <c r="D120" s="454"/>
      <c r="E120" s="454"/>
      <c r="F120" s="454"/>
      <c r="G120" s="454"/>
      <c r="H120" s="454"/>
      <c r="I120" s="454"/>
      <c r="J120" s="454"/>
      <c r="K120" s="454"/>
      <c r="L120" s="454"/>
      <c r="M120" s="454"/>
      <c r="N120" s="454"/>
      <c r="O120" s="454"/>
      <c r="P120" s="454"/>
      <c r="Q120" s="454"/>
      <c r="R120" s="454"/>
      <c r="S120" s="454"/>
      <c r="T120" s="454"/>
      <c r="U120" s="224"/>
      <c r="V120" s="225"/>
      <c r="W120" s="225"/>
      <c r="X120" s="225"/>
      <c r="Y120" s="225"/>
      <c r="Z120" s="226"/>
      <c r="AA120" s="334">
        <f t="shared" si="7"/>
        <v>0</v>
      </c>
      <c r="AB120" s="334"/>
      <c r="AC120" s="334"/>
      <c r="AD120" s="334"/>
      <c r="AE120" s="334"/>
      <c r="AF120" s="334"/>
      <c r="AG120" s="337">
        <f t="shared" si="1"/>
        <v>0</v>
      </c>
      <c r="AH120" s="338"/>
      <c r="AI120" s="338"/>
      <c r="AJ120" s="338"/>
      <c r="AK120" s="338"/>
      <c r="AL120" s="339"/>
      <c r="AM120" s="310">
        <f t="shared" si="8"/>
        <v>0</v>
      </c>
      <c r="AN120" s="310"/>
      <c r="AO120" s="310"/>
      <c r="AP120" s="310"/>
      <c r="AQ120" s="337">
        <f t="shared" si="2"/>
        <v>0</v>
      </c>
      <c r="AR120" s="338"/>
      <c r="AS120" s="338"/>
      <c r="AT120" s="339"/>
      <c r="AU120" s="310">
        <f t="shared" si="9"/>
        <v>0</v>
      </c>
      <c r="AV120" s="310"/>
      <c r="AW120" s="310"/>
      <c r="AX120" s="310"/>
      <c r="AY120" s="337">
        <f t="shared" si="3"/>
        <v>0</v>
      </c>
      <c r="AZ120" s="338"/>
      <c r="BA120" s="338"/>
      <c r="BB120" s="339"/>
      <c r="BC120" s="101"/>
      <c r="BE120" s="165">
        <f t="shared" si="4"/>
        <v>0</v>
      </c>
      <c r="BF120" s="161">
        <f t="shared" si="5"/>
        <v>0</v>
      </c>
      <c r="BG120" s="160">
        <f t="shared" si="6"/>
        <v>0</v>
      </c>
      <c r="BH120" s="160">
        <f t="shared" si="16"/>
        <v>0</v>
      </c>
      <c r="BI120" s="159"/>
      <c r="BJ120" s="160">
        <f t="shared" si="10"/>
        <v>0</v>
      </c>
      <c r="BK120" s="161">
        <f t="shared" si="11"/>
        <v>0</v>
      </c>
      <c r="BL120" s="160">
        <f t="shared" si="12"/>
        <v>0</v>
      </c>
      <c r="BM120" s="160">
        <f t="shared" si="17"/>
        <v>0</v>
      </c>
      <c r="BN120" s="159"/>
      <c r="BO120" s="160">
        <f t="shared" si="13"/>
        <v>0</v>
      </c>
      <c r="BP120" s="161">
        <f t="shared" si="14"/>
        <v>0</v>
      </c>
      <c r="BQ120" s="160">
        <f t="shared" si="15"/>
        <v>0</v>
      </c>
      <c r="BR120" s="160">
        <f t="shared" si="18"/>
        <v>0</v>
      </c>
      <c r="BS120" s="159"/>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row>
    <row r="121" spans="2:107" s="102" customFormat="1" ht="15" customHeight="1">
      <c r="B121" s="100"/>
      <c r="C121" s="454"/>
      <c r="D121" s="454"/>
      <c r="E121" s="454"/>
      <c r="F121" s="454"/>
      <c r="G121" s="454"/>
      <c r="H121" s="454"/>
      <c r="I121" s="454"/>
      <c r="J121" s="454"/>
      <c r="K121" s="454"/>
      <c r="L121" s="454"/>
      <c r="M121" s="454"/>
      <c r="N121" s="454"/>
      <c r="O121" s="454"/>
      <c r="P121" s="454"/>
      <c r="Q121" s="454"/>
      <c r="R121" s="454"/>
      <c r="S121" s="454"/>
      <c r="T121" s="454"/>
      <c r="U121" s="224"/>
      <c r="V121" s="225"/>
      <c r="W121" s="225"/>
      <c r="X121" s="225"/>
      <c r="Y121" s="225"/>
      <c r="Z121" s="226"/>
      <c r="AA121" s="334">
        <f t="shared" si="7"/>
        <v>0</v>
      </c>
      <c r="AB121" s="334"/>
      <c r="AC121" s="334"/>
      <c r="AD121" s="334"/>
      <c r="AE121" s="334"/>
      <c r="AF121" s="334"/>
      <c r="AG121" s="337">
        <f t="shared" si="1"/>
        <v>0</v>
      </c>
      <c r="AH121" s="338"/>
      <c r="AI121" s="338"/>
      <c r="AJ121" s="338"/>
      <c r="AK121" s="338"/>
      <c r="AL121" s="339"/>
      <c r="AM121" s="310">
        <f t="shared" si="8"/>
        <v>0</v>
      </c>
      <c r="AN121" s="310"/>
      <c r="AO121" s="310"/>
      <c r="AP121" s="310"/>
      <c r="AQ121" s="337">
        <f t="shared" si="2"/>
        <v>0</v>
      </c>
      <c r="AR121" s="338"/>
      <c r="AS121" s="338"/>
      <c r="AT121" s="339"/>
      <c r="AU121" s="310">
        <f t="shared" si="9"/>
        <v>0</v>
      </c>
      <c r="AV121" s="310"/>
      <c r="AW121" s="310"/>
      <c r="AX121" s="310"/>
      <c r="AY121" s="337">
        <f t="shared" si="3"/>
        <v>0</v>
      </c>
      <c r="AZ121" s="338"/>
      <c r="BA121" s="338"/>
      <c r="BB121" s="339"/>
      <c r="BC121" s="101"/>
      <c r="BE121" s="165">
        <f t="shared" si="4"/>
        <v>0</v>
      </c>
      <c r="BF121" s="161">
        <f t="shared" si="5"/>
        <v>0</v>
      </c>
      <c r="BG121" s="160">
        <f t="shared" si="6"/>
        <v>0</v>
      </c>
      <c r="BH121" s="160">
        <f t="shared" si="16"/>
        <v>0</v>
      </c>
      <c r="BI121" s="159"/>
      <c r="BJ121" s="160">
        <f t="shared" si="10"/>
        <v>0</v>
      </c>
      <c r="BK121" s="161">
        <f t="shared" si="11"/>
        <v>0</v>
      </c>
      <c r="BL121" s="160">
        <f t="shared" si="12"/>
        <v>0</v>
      </c>
      <c r="BM121" s="160">
        <f t="shared" si="17"/>
        <v>0</v>
      </c>
      <c r="BN121" s="159"/>
      <c r="BO121" s="160">
        <f t="shared" si="13"/>
        <v>0</v>
      </c>
      <c r="BP121" s="161">
        <f t="shared" si="14"/>
        <v>0</v>
      </c>
      <c r="BQ121" s="160">
        <f t="shared" si="15"/>
        <v>0</v>
      </c>
      <c r="BR121" s="160">
        <f t="shared" si="18"/>
        <v>0</v>
      </c>
      <c r="BS121" s="159"/>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row>
    <row r="122" spans="2:107" s="102" customFormat="1" ht="15" customHeight="1">
      <c r="B122" s="100"/>
      <c r="C122" s="454"/>
      <c r="D122" s="454"/>
      <c r="E122" s="454"/>
      <c r="F122" s="454"/>
      <c r="G122" s="454"/>
      <c r="H122" s="454"/>
      <c r="I122" s="454"/>
      <c r="J122" s="454"/>
      <c r="K122" s="454"/>
      <c r="L122" s="454"/>
      <c r="M122" s="454"/>
      <c r="N122" s="454"/>
      <c r="O122" s="454"/>
      <c r="P122" s="454"/>
      <c r="Q122" s="454"/>
      <c r="R122" s="454"/>
      <c r="S122" s="454"/>
      <c r="T122" s="454"/>
      <c r="U122" s="224"/>
      <c r="V122" s="225"/>
      <c r="W122" s="225"/>
      <c r="X122" s="225"/>
      <c r="Y122" s="225"/>
      <c r="Z122" s="226"/>
      <c r="AA122" s="334">
        <f t="shared" si="7"/>
        <v>0</v>
      </c>
      <c r="AB122" s="334"/>
      <c r="AC122" s="334"/>
      <c r="AD122" s="334"/>
      <c r="AE122" s="334"/>
      <c r="AF122" s="334"/>
      <c r="AG122" s="337">
        <f t="shared" si="1"/>
        <v>0</v>
      </c>
      <c r="AH122" s="338"/>
      <c r="AI122" s="338"/>
      <c r="AJ122" s="338"/>
      <c r="AK122" s="338"/>
      <c r="AL122" s="339"/>
      <c r="AM122" s="310">
        <f t="shared" si="8"/>
        <v>0</v>
      </c>
      <c r="AN122" s="310"/>
      <c r="AO122" s="310"/>
      <c r="AP122" s="310"/>
      <c r="AQ122" s="337">
        <f t="shared" si="2"/>
        <v>0</v>
      </c>
      <c r="AR122" s="338"/>
      <c r="AS122" s="338"/>
      <c r="AT122" s="339"/>
      <c r="AU122" s="310">
        <f t="shared" si="9"/>
        <v>0</v>
      </c>
      <c r="AV122" s="310"/>
      <c r="AW122" s="310"/>
      <c r="AX122" s="310"/>
      <c r="AY122" s="337">
        <f t="shared" si="3"/>
        <v>0</v>
      </c>
      <c r="AZ122" s="338"/>
      <c r="BA122" s="338"/>
      <c r="BB122" s="339"/>
      <c r="BC122" s="101"/>
      <c r="BE122" s="165">
        <f t="shared" si="4"/>
        <v>0</v>
      </c>
      <c r="BF122" s="161">
        <f t="shared" si="5"/>
        <v>0</v>
      </c>
      <c r="BG122" s="160">
        <f t="shared" si="6"/>
        <v>0</v>
      </c>
      <c r="BH122" s="160">
        <f t="shared" si="16"/>
        <v>0</v>
      </c>
      <c r="BI122" s="159"/>
      <c r="BJ122" s="160">
        <f t="shared" si="10"/>
        <v>0</v>
      </c>
      <c r="BK122" s="161">
        <f t="shared" si="11"/>
        <v>0</v>
      </c>
      <c r="BL122" s="160">
        <f t="shared" si="12"/>
        <v>0</v>
      </c>
      <c r="BM122" s="160">
        <f t="shared" si="17"/>
        <v>0</v>
      </c>
      <c r="BN122" s="159"/>
      <c r="BO122" s="160">
        <f t="shared" si="13"/>
        <v>0</v>
      </c>
      <c r="BP122" s="161">
        <f t="shared" si="14"/>
        <v>0</v>
      </c>
      <c r="BQ122" s="160">
        <f t="shared" si="15"/>
        <v>0</v>
      </c>
      <c r="BR122" s="160">
        <f t="shared" si="18"/>
        <v>0</v>
      </c>
      <c r="BS122" s="159"/>
      <c r="BT122" s="168"/>
      <c r="BU122" s="168"/>
      <c r="BV122" s="168"/>
      <c r="BW122" s="168"/>
      <c r="BX122" s="168"/>
      <c r="BY122" s="168"/>
      <c r="BZ122" s="168"/>
      <c r="CA122" s="168"/>
      <c r="CB122" s="168"/>
      <c r="CC122" s="168"/>
      <c r="CD122" s="168"/>
      <c r="CE122" s="168"/>
      <c r="CF122" s="168"/>
      <c r="CG122" s="168"/>
      <c r="CH122" s="168"/>
      <c r="CI122" s="168"/>
      <c r="CJ122" s="168"/>
      <c r="CK122" s="168"/>
      <c r="CL122" s="168"/>
      <c r="CM122" s="168"/>
      <c r="CN122" s="168"/>
      <c r="CO122" s="168"/>
      <c r="CP122" s="168"/>
      <c r="CQ122" s="168"/>
      <c r="CR122" s="168"/>
      <c r="CS122" s="168"/>
      <c r="CT122" s="168"/>
      <c r="CU122" s="168"/>
      <c r="CV122" s="168"/>
      <c r="CW122" s="168"/>
      <c r="CX122" s="168"/>
      <c r="CY122" s="168"/>
      <c r="CZ122" s="168"/>
      <c r="DA122" s="168"/>
      <c r="DB122" s="168"/>
      <c r="DC122" s="168"/>
    </row>
    <row r="123" spans="2:107" s="102" customFormat="1" ht="15" customHeight="1">
      <c r="B123" s="100"/>
      <c r="C123" s="478"/>
      <c r="D123" s="478"/>
      <c r="E123" s="478"/>
      <c r="F123" s="478"/>
      <c r="G123" s="478"/>
      <c r="H123" s="478"/>
      <c r="I123" s="478"/>
      <c r="J123" s="478"/>
      <c r="K123" s="478"/>
      <c r="L123" s="478"/>
      <c r="M123" s="478"/>
      <c r="N123" s="478"/>
      <c r="O123" s="478"/>
      <c r="P123" s="478"/>
      <c r="Q123" s="478"/>
      <c r="R123" s="478"/>
      <c r="S123" s="478"/>
      <c r="T123" s="478"/>
      <c r="U123" s="480"/>
      <c r="V123" s="481"/>
      <c r="W123" s="481"/>
      <c r="X123" s="481"/>
      <c r="Y123" s="481"/>
      <c r="Z123" s="482"/>
      <c r="AA123" s="479">
        <f t="shared" si="7"/>
        <v>0</v>
      </c>
      <c r="AB123" s="479"/>
      <c r="AC123" s="479"/>
      <c r="AD123" s="479"/>
      <c r="AE123" s="479"/>
      <c r="AF123" s="479"/>
      <c r="AG123" s="340">
        <f t="shared" si="1"/>
        <v>0</v>
      </c>
      <c r="AH123" s="341"/>
      <c r="AI123" s="341"/>
      <c r="AJ123" s="341"/>
      <c r="AK123" s="341"/>
      <c r="AL123" s="342"/>
      <c r="AM123" s="304">
        <f t="shared" si="8"/>
        <v>0</v>
      </c>
      <c r="AN123" s="304"/>
      <c r="AO123" s="304"/>
      <c r="AP123" s="304"/>
      <c r="AQ123" s="340">
        <f t="shared" si="2"/>
        <v>0</v>
      </c>
      <c r="AR123" s="341"/>
      <c r="AS123" s="341"/>
      <c r="AT123" s="342"/>
      <c r="AU123" s="304">
        <f t="shared" si="9"/>
        <v>0</v>
      </c>
      <c r="AV123" s="304"/>
      <c r="AW123" s="304"/>
      <c r="AX123" s="304"/>
      <c r="AY123" s="340">
        <f t="shared" si="3"/>
        <v>0</v>
      </c>
      <c r="AZ123" s="341"/>
      <c r="BA123" s="341"/>
      <c r="BB123" s="342"/>
      <c r="BC123" s="101"/>
      <c r="BE123" s="165">
        <f t="shared" si="4"/>
        <v>0</v>
      </c>
      <c r="BF123" s="161">
        <f t="shared" si="5"/>
        <v>0</v>
      </c>
      <c r="BG123" s="160">
        <f t="shared" si="6"/>
        <v>0</v>
      </c>
      <c r="BH123" s="160">
        <f t="shared" si="16"/>
        <v>0</v>
      </c>
      <c r="BI123" s="159"/>
      <c r="BJ123" s="160">
        <f t="shared" si="10"/>
        <v>0</v>
      </c>
      <c r="BK123" s="161">
        <f t="shared" si="11"/>
        <v>0</v>
      </c>
      <c r="BL123" s="160">
        <f t="shared" si="12"/>
        <v>0</v>
      </c>
      <c r="BM123" s="160">
        <f t="shared" si="17"/>
        <v>0</v>
      </c>
      <c r="BN123" s="159"/>
      <c r="BO123" s="160">
        <f t="shared" si="13"/>
        <v>0</v>
      </c>
      <c r="BP123" s="161">
        <f t="shared" si="14"/>
        <v>0</v>
      </c>
      <c r="BQ123" s="160">
        <f t="shared" si="15"/>
        <v>0</v>
      </c>
      <c r="BR123" s="160">
        <f t="shared" si="18"/>
        <v>0</v>
      </c>
      <c r="BS123" s="15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row>
    <row r="124" spans="2:71" ht="3.75" customHeight="1">
      <c r="B124" s="37"/>
      <c r="C124" s="60"/>
      <c r="D124" s="60"/>
      <c r="E124" s="60"/>
      <c r="F124" s="60"/>
      <c r="G124" s="8"/>
      <c r="H124" s="8"/>
      <c r="I124" s="8"/>
      <c r="J124" s="8"/>
      <c r="K124" s="8"/>
      <c r="L124" s="8"/>
      <c r="M124" s="8"/>
      <c r="N124" s="8"/>
      <c r="O124" s="8"/>
      <c r="P124" s="8"/>
      <c r="Q124" s="8"/>
      <c r="R124" s="8"/>
      <c r="S124" s="60"/>
      <c r="T124" s="60"/>
      <c r="U124" s="60"/>
      <c r="V124" s="60"/>
      <c r="W124" s="60"/>
      <c r="X124" s="60"/>
      <c r="Y124" s="60"/>
      <c r="Z124" s="60"/>
      <c r="AA124" s="60"/>
      <c r="AB124" s="60"/>
      <c r="AC124" s="63"/>
      <c r="AD124" s="63"/>
      <c r="AE124" s="60"/>
      <c r="AF124" s="60"/>
      <c r="AG124" s="60"/>
      <c r="AH124" s="60"/>
      <c r="AI124" s="60"/>
      <c r="AJ124" s="60"/>
      <c r="AK124" s="60"/>
      <c r="AL124" s="60"/>
      <c r="AM124" s="60"/>
      <c r="AN124" s="60"/>
      <c r="AO124" s="60"/>
      <c r="AP124" s="60"/>
      <c r="AQ124" s="64"/>
      <c r="AR124" s="64"/>
      <c r="AS124" s="64"/>
      <c r="AT124" s="64"/>
      <c r="AU124" s="64"/>
      <c r="AV124" s="64"/>
      <c r="AW124" s="64"/>
      <c r="AX124" s="64"/>
      <c r="AY124" s="64"/>
      <c r="AZ124" s="64"/>
      <c r="BA124" s="64"/>
      <c r="BB124" s="64"/>
      <c r="BC124" s="38"/>
      <c r="BE124" s="165"/>
      <c r="BF124" s="161"/>
      <c r="BG124" s="160"/>
      <c r="BH124" s="160"/>
      <c r="BI124" s="165">
        <f>BH123</f>
        <v>0</v>
      </c>
      <c r="BJ124" s="160"/>
      <c r="BK124" s="160"/>
      <c r="BL124" s="160"/>
      <c r="BM124" s="160"/>
      <c r="BN124" s="165">
        <f>BM123</f>
        <v>0</v>
      </c>
      <c r="BO124" s="160"/>
      <c r="BP124" s="160"/>
      <c r="BQ124" s="160"/>
      <c r="BR124" s="160"/>
      <c r="BS124" s="165">
        <f>BR123</f>
        <v>0</v>
      </c>
    </row>
    <row r="125" spans="2:71" ht="10.5" customHeight="1">
      <c r="B125" s="37"/>
      <c r="C125" s="60"/>
      <c r="D125" s="60"/>
      <c r="E125" s="60"/>
      <c r="F125" s="60"/>
      <c r="G125" s="8"/>
      <c r="H125" s="8"/>
      <c r="I125" s="8"/>
      <c r="J125" s="8"/>
      <c r="K125" s="8"/>
      <c r="L125" s="8"/>
      <c r="M125" s="8"/>
      <c r="N125" s="8"/>
      <c r="O125" s="8"/>
      <c r="P125" s="8"/>
      <c r="Q125" s="8"/>
      <c r="R125" s="8"/>
      <c r="S125" s="60"/>
      <c r="T125" s="60"/>
      <c r="U125" s="60"/>
      <c r="V125" s="60"/>
      <c r="W125" s="60"/>
      <c r="X125" s="60"/>
      <c r="Y125" s="60"/>
      <c r="Z125" s="60"/>
      <c r="AA125" s="60"/>
      <c r="AB125" s="60"/>
      <c r="AC125" s="63"/>
      <c r="AD125" s="63"/>
      <c r="AE125" s="60"/>
      <c r="AF125" s="60"/>
      <c r="AG125" s="60"/>
      <c r="AH125" s="60"/>
      <c r="AI125" s="60"/>
      <c r="AJ125" s="60"/>
      <c r="AK125" s="60"/>
      <c r="AL125" s="60"/>
      <c r="AM125" s="60"/>
      <c r="AN125" s="60"/>
      <c r="AO125" s="60"/>
      <c r="AP125" s="60"/>
      <c r="AQ125" s="64"/>
      <c r="AR125" s="64"/>
      <c r="AS125" s="64"/>
      <c r="AT125" s="64"/>
      <c r="AU125" s="64"/>
      <c r="AV125" s="64"/>
      <c r="AW125" s="64"/>
      <c r="AX125" s="64"/>
      <c r="AY125" s="64"/>
      <c r="AZ125" s="64"/>
      <c r="BA125" s="64"/>
      <c r="BB125" s="133" t="s">
        <v>372</v>
      </c>
      <c r="BC125" s="38"/>
      <c r="BE125" s="165">
        <f>SUM(BE114:BE123)</f>
        <v>0</v>
      </c>
      <c r="BF125" s="170">
        <f>SUM(BF114:BF123)</f>
        <v>0</v>
      </c>
      <c r="BG125" s="160"/>
      <c r="BH125" s="160"/>
      <c r="BI125" s="159"/>
      <c r="BJ125" s="160"/>
      <c r="BK125" s="161"/>
      <c r="BL125" s="160"/>
      <c r="BM125" s="160"/>
      <c r="BN125" s="159"/>
      <c r="BO125" s="160"/>
      <c r="BP125" s="161"/>
      <c r="BQ125" s="160"/>
      <c r="BR125" s="160"/>
      <c r="BS125" s="159"/>
    </row>
    <row r="126" spans="2:71" ht="10.5" customHeight="1">
      <c r="B126" s="37"/>
      <c r="C126" s="336" t="s">
        <v>199</v>
      </c>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8"/>
      <c r="BE126" s="158"/>
      <c r="BF126" s="155"/>
      <c r="BG126" s="156"/>
      <c r="BH126" s="156"/>
      <c r="BI126" s="157"/>
      <c r="BJ126" s="156"/>
      <c r="BK126" s="155"/>
      <c r="BL126" s="156"/>
      <c r="BM126" s="156"/>
      <c r="BN126" s="157"/>
      <c r="BO126" s="156"/>
      <c r="BP126" s="155"/>
      <c r="BQ126" s="156"/>
      <c r="BR126" s="156"/>
      <c r="BS126" s="102"/>
    </row>
    <row r="127" spans="2:71" ht="10.5" customHeight="1">
      <c r="B127" s="37"/>
      <c r="C127" s="60"/>
      <c r="D127" s="60"/>
      <c r="E127" s="60"/>
      <c r="F127" s="60"/>
      <c r="G127" s="8"/>
      <c r="H127" s="8"/>
      <c r="I127" s="8"/>
      <c r="J127" s="8"/>
      <c r="K127" s="8"/>
      <c r="L127" s="8"/>
      <c r="M127" s="8"/>
      <c r="N127" s="8"/>
      <c r="O127" s="8"/>
      <c r="P127" s="8"/>
      <c r="Q127" s="8"/>
      <c r="R127" s="8"/>
      <c r="S127" s="60"/>
      <c r="T127" s="60"/>
      <c r="U127" s="60"/>
      <c r="V127" s="60"/>
      <c r="W127" s="60"/>
      <c r="X127" s="60"/>
      <c r="Y127" s="60"/>
      <c r="Z127" s="60"/>
      <c r="AA127" s="60"/>
      <c r="AB127" s="60"/>
      <c r="AC127" s="63"/>
      <c r="AD127" s="63"/>
      <c r="AE127" s="60"/>
      <c r="AF127" s="60"/>
      <c r="AG127" s="60"/>
      <c r="AH127" s="60"/>
      <c r="AI127" s="60"/>
      <c r="AJ127" s="60"/>
      <c r="AK127" s="60"/>
      <c r="AL127" s="60"/>
      <c r="AM127" s="60"/>
      <c r="AN127" s="60"/>
      <c r="AO127" s="60"/>
      <c r="AP127" s="60"/>
      <c r="AQ127" s="64"/>
      <c r="AR127" s="64"/>
      <c r="AS127" s="64"/>
      <c r="AT127" s="64"/>
      <c r="AU127" s="64"/>
      <c r="AV127" s="64"/>
      <c r="AW127" s="64"/>
      <c r="AX127" s="64"/>
      <c r="AY127" s="64"/>
      <c r="AZ127" s="64"/>
      <c r="BA127" s="64"/>
      <c r="BB127" s="64"/>
      <c r="BC127" s="38"/>
      <c r="BE127" s="158"/>
      <c r="BF127" s="155"/>
      <c r="BG127" s="156"/>
      <c r="BH127" s="156"/>
      <c r="BI127" s="157"/>
      <c r="BJ127" s="156"/>
      <c r="BK127" s="155"/>
      <c r="BL127" s="156"/>
      <c r="BM127" s="156"/>
      <c r="BN127" s="157"/>
      <c r="BO127" s="156"/>
      <c r="BP127" s="155"/>
      <c r="BQ127" s="156"/>
      <c r="BR127" s="156"/>
      <c r="BS127" s="102"/>
    </row>
    <row r="128" spans="2:71" ht="9" customHeight="1">
      <c r="B128" s="37"/>
      <c r="C128" s="624" t="s">
        <v>319</v>
      </c>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t="s">
        <v>227</v>
      </c>
      <c r="AW128" s="624"/>
      <c r="AX128" s="624"/>
      <c r="AY128" s="624" t="s">
        <v>373</v>
      </c>
      <c r="AZ128" s="624"/>
      <c r="BA128" s="624"/>
      <c r="BB128" s="624"/>
      <c r="BC128" s="38"/>
      <c r="BE128" s="158"/>
      <c r="BF128" s="155"/>
      <c r="BG128" s="156"/>
      <c r="BH128" s="156"/>
      <c r="BI128" s="157"/>
      <c r="BJ128" s="156"/>
      <c r="BK128" s="155"/>
      <c r="BL128" s="156"/>
      <c r="BM128" s="156"/>
      <c r="BN128" s="157"/>
      <c r="BO128" s="156"/>
      <c r="BP128" s="155"/>
      <c r="BQ128" s="156"/>
      <c r="BR128" s="156"/>
      <c r="BS128" s="102"/>
    </row>
    <row r="129" spans="2:71" ht="12" customHeight="1">
      <c r="B129" s="37"/>
      <c r="C129" s="624"/>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c r="AH129" s="624"/>
      <c r="AI129" s="624"/>
      <c r="AJ129" s="624"/>
      <c r="AK129" s="624"/>
      <c r="AL129" s="624"/>
      <c r="AM129" s="624"/>
      <c r="AN129" s="624"/>
      <c r="AO129" s="624"/>
      <c r="AP129" s="624"/>
      <c r="AQ129" s="624"/>
      <c r="AR129" s="624"/>
      <c r="AS129" s="624"/>
      <c r="AT129" s="624"/>
      <c r="AU129" s="624"/>
      <c r="AV129" s="624"/>
      <c r="AW129" s="624"/>
      <c r="AX129" s="624"/>
      <c r="AY129" s="624"/>
      <c r="AZ129" s="624"/>
      <c r="BA129" s="624"/>
      <c r="BB129" s="624"/>
      <c r="BC129" s="38"/>
      <c r="BE129" s="158"/>
      <c r="BF129" s="155"/>
      <c r="BG129" s="156"/>
      <c r="BH129" s="156"/>
      <c r="BI129" s="157"/>
      <c r="BJ129" s="156"/>
      <c r="BK129" s="155"/>
      <c r="BL129" s="156"/>
      <c r="BM129" s="156"/>
      <c r="BN129" s="157"/>
      <c r="BO129" s="156"/>
      <c r="BP129" s="155"/>
      <c r="BQ129" s="156"/>
      <c r="BR129" s="156"/>
      <c r="BS129" s="102"/>
    </row>
    <row r="130" spans="2:71" ht="7.5" customHeight="1">
      <c r="B130" s="37"/>
      <c r="C130" s="279" t="s">
        <v>321</v>
      </c>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t="s">
        <v>322</v>
      </c>
      <c r="AW130" s="279"/>
      <c r="AX130" s="279"/>
      <c r="AY130" s="279">
        <v>1</v>
      </c>
      <c r="AZ130" s="279"/>
      <c r="BA130" s="279"/>
      <c r="BB130" s="279"/>
      <c r="BC130" s="38"/>
      <c r="BE130" s="158"/>
      <c r="BF130" s="155"/>
      <c r="BG130" s="156"/>
      <c r="BH130" s="156"/>
      <c r="BI130" s="157"/>
      <c r="BJ130" s="156"/>
      <c r="BK130" s="155"/>
      <c r="BL130" s="156"/>
      <c r="BM130" s="156"/>
      <c r="BN130" s="157"/>
      <c r="BO130" s="156"/>
      <c r="BP130" s="155"/>
      <c r="BQ130" s="156"/>
      <c r="BR130" s="156"/>
      <c r="BS130" s="102"/>
    </row>
    <row r="131" spans="2:71" ht="12" customHeight="1">
      <c r="B131" s="37"/>
      <c r="C131" s="273" t="s">
        <v>374</v>
      </c>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5"/>
      <c r="AV131" s="588">
        <v>94</v>
      </c>
      <c r="AW131" s="588"/>
      <c r="AX131" s="588"/>
      <c r="AY131" s="588"/>
      <c r="AZ131" s="588"/>
      <c r="BA131" s="588"/>
      <c r="BB131" s="588"/>
      <c r="BC131" s="38"/>
      <c r="BE131" s="158"/>
      <c r="BF131" s="155"/>
      <c r="BG131" s="156"/>
      <c r="BH131" s="156"/>
      <c r="BI131" s="157"/>
      <c r="BJ131" s="156"/>
      <c r="BK131" s="155"/>
      <c r="BL131" s="156"/>
      <c r="BM131" s="156"/>
      <c r="BN131" s="157"/>
      <c r="BO131" s="156"/>
      <c r="BP131" s="155"/>
      <c r="BQ131" s="156"/>
      <c r="BR131" s="156"/>
      <c r="BS131" s="102"/>
    </row>
    <row r="132" spans="2:71" ht="12" customHeight="1">
      <c r="B132" s="37"/>
      <c r="C132" s="620" t="s">
        <v>375</v>
      </c>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2"/>
      <c r="AV132" s="623">
        <v>96</v>
      </c>
      <c r="AW132" s="623"/>
      <c r="AX132" s="623"/>
      <c r="AY132" s="623"/>
      <c r="AZ132" s="623"/>
      <c r="BA132" s="623"/>
      <c r="BB132" s="623"/>
      <c r="BC132" s="38"/>
      <c r="BE132" s="158"/>
      <c r="BF132" s="155"/>
      <c r="BG132" s="156"/>
      <c r="BH132" s="156"/>
      <c r="BI132" s="157"/>
      <c r="BJ132" s="156"/>
      <c r="BK132" s="155"/>
      <c r="BL132" s="156"/>
      <c r="BM132" s="156"/>
      <c r="BN132" s="157"/>
      <c r="BO132" s="156"/>
      <c r="BP132" s="155"/>
      <c r="BQ132" s="156"/>
      <c r="BR132" s="156"/>
      <c r="BS132" s="102"/>
    </row>
    <row r="133" spans="2:71" ht="5.25" customHeight="1">
      <c r="B133" s="37"/>
      <c r="C133" s="94"/>
      <c r="D133" s="94"/>
      <c r="E133" s="94"/>
      <c r="F133" s="92"/>
      <c r="G133" s="92"/>
      <c r="H133" s="92"/>
      <c r="I133" s="68"/>
      <c r="J133" s="68"/>
      <c r="K133" s="68"/>
      <c r="L133" s="68"/>
      <c r="M133" s="68"/>
      <c r="N133" s="68"/>
      <c r="O133" s="68"/>
      <c r="P133" s="68"/>
      <c r="Q133" s="68"/>
      <c r="R133" s="87"/>
      <c r="S133" s="87"/>
      <c r="T133" s="88"/>
      <c r="U133" s="88"/>
      <c r="V133" s="88"/>
      <c r="W133" s="91"/>
      <c r="X133" s="91"/>
      <c r="Y133" s="91"/>
      <c r="Z133" s="91"/>
      <c r="AA133" s="91"/>
      <c r="AB133" s="91"/>
      <c r="AC133" s="91"/>
      <c r="AD133" s="91"/>
      <c r="AE133" s="91"/>
      <c r="AF133" s="90"/>
      <c r="AG133" s="90"/>
      <c r="AH133" s="90"/>
      <c r="AI133" s="90"/>
      <c r="AJ133" s="89"/>
      <c r="AK133" s="89"/>
      <c r="AL133" s="89"/>
      <c r="AM133" s="89"/>
      <c r="AN133" s="95"/>
      <c r="AO133" s="95"/>
      <c r="AP133" s="95"/>
      <c r="AQ133" s="95"/>
      <c r="AR133" s="95"/>
      <c r="AS133" s="95"/>
      <c r="AT133" s="95"/>
      <c r="AU133" s="95"/>
      <c r="AV133" s="95"/>
      <c r="AW133" s="90"/>
      <c r="AX133" s="90"/>
      <c r="AY133" s="90"/>
      <c r="AZ133" s="90"/>
      <c r="BA133" s="90"/>
      <c r="BB133" s="90"/>
      <c r="BC133" s="38"/>
      <c r="BH133" s="154"/>
      <c r="BI133" s="150"/>
      <c r="BN133" s="150"/>
      <c r="BO133" s="150"/>
      <c r="BP133" s="150"/>
      <c r="BQ133" s="150"/>
      <c r="BR133" s="150"/>
      <c r="BS133" s="150"/>
    </row>
    <row r="134" spans="2:55" ht="9.75" customHeight="1">
      <c r="B134" s="37"/>
      <c r="C134" s="343" t="s">
        <v>35</v>
      </c>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91"/>
      <c r="AA134" s="91"/>
      <c r="AB134" s="91"/>
      <c r="AC134" s="91"/>
      <c r="AD134" s="91"/>
      <c r="AE134" s="91"/>
      <c r="AF134" s="90"/>
      <c r="AG134" s="90"/>
      <c r="AH134" s="90"/>
      <c r="AI134" s="90"/>
      <c r="AJ134" s="89"/>
      <c r="AK134" s="89"/>
      <c r="AL134" s="89"/>
      <c r="AM134" s="89"/>
      <c r="AN134" s="95"/>
      <c r="AO134" s="95"/>
      <c r="AP134" s="95"/>
      <c r="AQ134" s="95"/>
      <c r="AR134" s="95"/>
      <c r="AS134" s="95"/>
      <c r="AT134" s="95"/>
      <c r="AU134" s="95"/>
      <c r="AV134" s="95"/>
      <c r="AW134" s="90"/>
      <c r="AX134" s="90"/>
      <c r="AY134" s="90"/>
      <c r="AZ134" s="90"/>
      <c r="BA134" s="90"/>
      <c r="BB134" s="90"/>
      <c r="BC134" s="38"/>
    </row>
    <row r="135" spans="2:55" ht="9.75" customHeight="1">
      <c r="B135" s="37"/>
      <c r="C135" s="119" t="s">
        <v>36</v>
      </c>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91"/>
      <c r="AA135" s="91"/>
      <c r="AB135" s="91"/>
      <c r="AC135" s="91"/>
      <c r="AD135" s="91"/>
      <c r="AE135" s="91"/>
      <c r="AF135" s="90"/>
      <c r="AG135" s="90"/>
      <c r="AH135" s="90"/>
      <c r="AI135" s="90"/>
      <c r="AJ135" s="89"/>
      <c r="AK135" s="89"/>
      <c r="AL135" s="89"/>
      <c r="AM135" s="89"/>
      <c r="AN135" s="95"/>
      <c r="AO135" s="95"/>
      <c r="AP135" s="95"/>
      <c r="AQ135" s="95"/>
      <c r="AR135" s="95"/>
      <c r="AS135" s="95"/>
      <c r="AT135" s="95"/>
      <c r="AU135" s="95"/>
      <c r="AV135" s="95"/>
      <c r="AW135" s="90"/>
      <c r="AX135" s="90"/>
      <c r="AY135" s="90"/>
      <c r="AZ135" s="90"/>
      <c r="BA135" s="90"/>
      <c r="BB135" s="90"/>
      <c r="BC135" s="38"/>
    </row>
    <row r="136" spans="2:55" ht="9.75" customHeight="1">
      <c r="B136" s="37"/>
      <c r="C136" s="119" t="s">
        <v>134</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91"/>
      <c r="AA136" s="91"/>
      <c r="AB136" s="91"/>
      <c r="AC136" s="91"/>
      <c r="AD136" s="91"/>
      <c r="AE136" s="91"/>
      <c r="AF136" s="90"/>
      <c r="AG136" s="90"/>
      <c r="AH136" s="90"/>
      <c r="AI136" s="90"/>
      <c r="AJ136" s="89"/>
      <c r="AK136" s="89"/>
      <c r="AL136" s="89"/>
      <c r="AM136" s="89"/>
      <c r="AN136" s="95"/>
      <c r="AO136" s="95"/>
      <c r="AP136" s="95"/>
      <c r="AQ136" s="95"/>
      <c r="AR136" s="95"/>
      <c r="AS136" s="95"/>
      <c r="AT136" s="95"/>
      <c r="AU136" s="95"/>
      <c r="AV136" s="95"/>
      <c r="AW136" s="90"/>
      <c r="AX136" s="90"/>
      <c r="AY136" s="90"/>
      <c r="AZ136" s="90"/>
      <c r="BA136" s="90"/>
      <c r="BB136" s="90"/>
      <c r="BC136" s="38"/>
    </row>
    <row r="137" spans="2:55" ht="9.75" customHeight="1">
      <c r="B137" s="37"/>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91"/>
      <c r="AA137" s="91"/>
      <c r="AB137" s="91"/>
      <c r="AC137" s="91"/>
      <c r="AD137" s="91"/>
      <c r="AE137" s="91"/>
      <c r="AF137" s="90"/>
      <c r="AG137" s="90"/>
      <c r="AH137" s="90"/>
      <c r="AI137" s="90"/>
      <c r="AJ137" s="89"/>
      <c r="AK137" s="89"/>
      <c r="AL137" s="89"/>
      <c r="AM137" s="89"/>
      <c r="AN137" s="95"/>
      <c r="AO137" s="95"/>
      <c r="AP137" s="95"/>
      <c r="AQ137" s="95"/>
      <c r="AR137" s="95"/>
      <c r="AS137" s="95"/>
      <c r="AT137" s="95"/>
      <c r="AU137" s="95"/>
      <c r="AV137" s="95"/>
      <c r="AW137" s="90"/>
      <c r="AX137" s="90"/>
      <c r="AY137" s="90"/>
      <c r="AZ137" s="90"/>
      <c r="BA137" s="90"/>
      <c r="BB137" s="90"/>
      <c r="BC137" s="38"/>
    </row>
    <row r="138" spans="2:55" ht="9.75" customHeight="1">
      <c r="B138" s="37"/>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91"/>
      <c r="AA138" s="91"/>
      <c r="AB138" s="91"/>
      <c r="AC138" s="91"/>
      <c r="AD138" s="91"/>
      <c r="AE138" s="91"/>
      <c r="AF138" s="90"/>
      <c r="AG138" s="90"/>
      <c r="AH138" s="90"/>
      <c r="AI138" s="90"/>
      <c r="AJ138" s="89"/>
      <c r="AK138" s="89"/>
      <c r="AL138" s="89"/>
      <c r="AM138" s="89"/>
      <c r="AN138" s="95"/>
      <c r="AO138" s="95"/>
      <c r="AP138" s="95"/>
      <c r="AQ138" s="95"/>
      <c r="AR138" s="95"/>
      <c r="AS138" s="95"/>
      <c r="AT138" s="95"/>
      <c r="AU138" s="95"/>
      <c r="AV138" s="95"/>
      <c r="AW138" s="90"/>
      <c r="AX138" s="90"/>
      <c r="AY138" s="90"/>
      <c r="AZ138" s="90"/>
      <c r="BA138" s="90"/>
      <c r="BB138" s="90"/>
      <c r="BC138" s="38"/>
    </row>
    <row r="139" spans="2:55" ht="12" customHeight="1">
      <c r="B139" s="37"/>
      <c r="C139" s="336" t="s">
        <v>303</v>
      </c>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336"/>
      <c r="AL139" s="336"/>
      <c r="AM139" s="336"/>
      <c r="AN139" s="336"/>
      <c r="AO139" s="336"/>
      <c r="AP139" s="336"/>
      <c r="AQ139" s="336"/>
      <c r="AR139" s="336"/>
      <c r="AS139" s="336"/>
      <c r="AT139" s="336"/>
      <c r="AU139" s="336"/>
      <c r="AV139" s="336"/>
      <c r="AW139" s="336"/>
      <c r="AX139" s="336"/>
      <c r="AY139" s="336"/>
      <c r="AZ139" s="336"/>
      <c r="BA139" s="336"/>
      <c r="BB139" s="336"/>
      <c r="BC139" s="38"/>
    </row>
    <row r="140" spans="2:55" ht="12" customHeight="1">
      <c r="B140" s="37"/>
      <c r="C140" s="336" t="s">
        <v>266</v>
      </c>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8"/>
    </row>
    <row r="141" spans="2:55" ht="10.5" customHeight="1">
      <c r="B141" s="3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24" t="s">
        <v>376</v>
      </c>
      <c r="BC141" s="38"/>
    </row>
    <row r="142" spans="2:55" ht="3.75" customHeight="1">
      <c r="B142" s="37"/>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0"/>
      <c r="AA142" s="60"/>
      <c r="AB142" s="60"/>
      <c r="AC142" s="63"/>
      <c r="AD142" s="63"/>
      <c r="AE142" s="60"/>
      <c r="AF142" s="60"/>
      <c r="AG142" s="60"/>
      <c r="AH142" s="60"/>
      <c r="AI142" s="60"/>
      <c r="AJ142" s="60"/>
      <c r="AK142" s="60"/>
      <c r="AL142" s="60"/>
      <c r="AM142" s="60"/>
      <c r="AN142" s="60"/>
      <c r="AO142" s="60"/>
      <c r="AP142" s="60"/>
      <c r="AQ142" s="64"/>
      <c r="AR142" s="64"/>
      <c r="AS142" s="64"/>
      <c r="AT142" s="64"/>
      <c r="AU142" s="64"/>
      <c r="AV142" s="64"/>
      <c r="AW142" s="64"/>
      <c r="AX142" s="64"/>
      <c r="AY142" s="64"/>
      <c r="AZ142" s="64"/>
      <c r="BA142" s="64"/>
      <c r="BB142" s="64"/>
      <c r="BC142" s="38"/>
    </row>
    <row r="143" spans="2:55" ht="12.75" customHeight="1">
      <c r="B143" s="37"/>
      <c r="C143" s="335" t="s">
        <v>319</v>
      </c>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1" t="s">
        <v>227</v>
      </c>
      <c r="AF143" s="331"/>
      <c r="AG143" s="331" t="s">
        <v>320</v>
      </c>
      <c r="AH143" s="331"/>
      <c r="AI143" s="331"/>
      <c r="AJ143" s="331"/>
      <c r="AK143" s="335" t="s">
        <v>228</v>
      </c>
      <c r="AL143" s="335"/>
      <c r="AM143" s="335"/>
      <c r="AN143" s="335"/>
      <c r="AO143" s="335"/>
      <c r="AP143" s="335"/>
      <c r="AQ143" s="335"/>
      <c r="AR143" s="335"/>
      <c r="AS143" s="335"/>
      <c r="AT143" s="335" t="s">
        <v>229</v>
      </c>
      <c r="AU143" s="335"/>
      <c r="AV143" s="335"/>
      <c r="AW143" s="335"/>
      <c r="AX143" s="335"/>
      <c r="AY143" s="335"/>
      <c r="AZ143" s="335"/>
      <c r="BA143" s="335"/>
      <c r="BB143" s="335"/>
      <c r="BC143" s="38"/>
    </row>
    <row r="144" spans="2:55" ht="12.75" customHeight="1">
      <c r="B144" s="37"/>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1"/>
      <c r="AF144" s="331"/>
      <c r="AG144" s="331"/>
      <c r="AH144" s="331"/>
      <c r="AI144" s="331"/>
      <c r="AJ144" s="331"/>
      <c r="AK144" s="335"/>
      <c r="AL144" s="335"/>
      <c r="AM144" s="335"/>
      <c r="AN144" s="335"/>
      <c r="AO144" s="335"/>
      <c r="AP144" s="335"/>
      <c r="AQ144" s="335"/>
      <c r="AR144" s="335"/>
      <c r="AS144" s="335"/>
      <c r="AT144" s="335"/>
      <c r="AU144" s="335"/>
      <c r="AV144" s="335"/>
      <c r="AW144" s="335"/>
      <c r="AX144" s="335"/>
      <c r="AY144" s="335"/>
      <c r="AZ144" s="335"/>
      <c r="BA144" s="335"/>
      <c r="BB144" s="335"/>
      <c r="BC144" s="38"/>
    </row>
    <row r="145" spans="2:83" ht="9.75" customHeight="1">
      <c r="B145" s="37"/>
      <c r="C145" s="464" t="s">
        <v>321</v>
      </c>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6"/>
      <c r="AE145" s="430" t="s">
        <v>322</v>
      </c>
      <c r="AF145" s="432"/>
      <c r="AG145" s="430" t="s">
        <v>323</v>
      </c>
      <c r="AH145" s="431"/>
      <c r="AI145" s="431"/>
      <c r="AJ145" s="432"/>
      <c r="AK145" s="430">
        <v>1</v>
      </c>
      <c r="AL145" s="431"/>
      <c r="AM145" s="431"/>
      <c r="AN145" s="431"/>
      <c r="AO145" s="431"/>
      <c r="AP145" s="431"/>
      <c r="AQ145" s="431"/>
      <c r="AR145" s="431"/>
      <c r="AS145" s="432"/>
      <c r="AT145" s="430">
        <v>2</v>
      </c>
      <c r="AU145" s="431"/>
      <c r="AV145" s="431"/>
      <c r="AW145" s="431"/>
      <c r="AX145" s="431"/>
      <c r="AY145" s="431"/>
      <c r="AZ145" s="431"/>
      <c r="BA145" s="431"/>
      <c r="BB145" s="432"/>
      <c r="BC145" s="38"/>
      <c r="BT145" s="114" t="s">
        <v>344</v>
      </c>
      <c r="BU145" s="114" t="s">
        <v>345</v>
      </c>
      <c r="BV145" s="114" t="s">
        <v>346</v>
      </c>
      <c r="BW145" s="114" t="s">
        <v>347</v>
      </c>
      <c r="BX145" s="114" t="s">
        <v>348</v>
      </c>
      <c r="BY145" s="114" t="s">
        <v>349</v>
      </c>
      <c r="BZ145" s="114" t="s">
        <v>350</v>
      </c>
      <c r="CA145" s="114" t="s">
        <v>351</v>
      </c>
      <c r="CB145" s="114" t="s">
        <v>352</v>
      </c>
      <c r="CC145" s="114" t="s">
        <v>353</v>
      </c>
      <c r="CD145" s="114" t="s">
        <v>354</v>
      </c>
      <c r="CE145" s="114" t="s">
        <v>355</v>
      </c>
    </row>
    <row r="146" spans="2:83" ht="20.25" customHeight="1">
      <c r="B146" s="37"/>
      <c r="C146" s="332" t="s">
        <v>332</v>
      </c>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587">
        <v>0</v>
      </c>
      <c r="AF146" s="587"/>
      <c r="AG146" s="588" t="s">
        <v>278</v>
      </c>
      <c r="AH146" s="588"/>
      <c r="AI146" s="588"/>
      <c r="AJ146" s="588"/>
      <c r="AK146" s="309">
        <f aca="true" t="shared" si="19" ref="AK146:AK158">IF($AA$24="январь",BT146,IF($AA$24="февраль",BU146,IF($AA$24="март",BV146,IF($AA$24="апрель",BW146,IF($AA$24="май",BX146,IF($AA$24="июнь",BY146,IF($AA$24="июль",BZ146,IF($AA$24="август",CA146))))))))+IF($AA$24="сентябрь",CB146,IF($AA$24="октябрь",CC146,IF($AA$24="ноябрь",CD146,IF($AA$24="декабрь",CE146))))</f>
        <v>0</v>
      </c>
      <c r="AL146" s="309"/>
      <c r="AM146" s="309"/>
      <c r="AN146" s="309"/>
      <c r="AO146" s="309"/>
      <c r="AP146" s="309"/>
      <c r="AQ146" s="309"/>
      <c r="AR146" s="309"/>
      <c r="AS146" s="309"/>
      <c r="AT146" s="309">
        <f aca="true" t="shared" si="20" ref="AT146:AT158">IF($AA$24="январь",BT146,IF($AA$24="февраль",(BT146+BU146),IF($AA$24="март",(BT146+BU146+BV146),IF($AA$24="апрель",(BT146+BU146+BV146+BW146),IF($AA$24="май",(BT146+BU146+BV146+BW146+BX146),IF($AA$24="июнь",(BT146+BU146+BV146+BW146+BX146+BY146),IF($AA$24="июль",(BT146+BU146+BV146+BW146+BX146+BY146+BZ146),IF($AA$24="август",(BT146+BU146+BV146+BW146+BX146+BY146+BZ146+CA146)))))))))+IF($AA$24="сентябрь",(BT146+BU146+BV146+BW146+BX146+BY146+BZ146+CA146+CB146),IF($AA$24="октябрь",(BT146+BU146+BV146+BW146+BX146+BY146+BZ146+CA146+CB146+CC146),IF($AA$24="ноябрь",(BT146+BU146+BV146+BW146+BX146+BY146+BZ146+CA146+CB146+CC146+CD146),IF($AA$24="декабрь",(BT146+BU146+BV146+BW146+BX146+BY146+BZ146+CA146+CB146+CC146+CD146+CE146)))))</f>
        <v>0</v>
      </c>
      <c r="AU146" s="309"/>
      <c r="AV146" s="309"/>
      <c r="AW146" s="309"/>
      <c r="AX146" s="309"/>
      <c r="AY146" s="309"/>
      <c r="AZ146" s="309"/>
      <c r="BA146" s="309"/>
      <c r="BB146" s="309"/>
      <c r="BC146" s="38"/>
      <c r="BT146" s="179"/>
      <c r="BU146" s="179"/>
      <c r="BV146" s="179"/>
      <c r="BW146" s="179"/>
      <c r="BX146" s="179"/>
      <c r="BY146" s="179"/>
      <c r="BZ146" s="179"/>
      <c r="CA146" s="179"/>
      <c r="CB146" s="179"/>
      <c r="CC146" s="179"/>
      <c r="CD146" s="179"/>
      <c r="CE146" s="179"/>
    </row>
    <row r="147" spans="2:83" ht="24" customHeight="1">
      <c r="B147" s="37"/>
      <c r="C147" s="591" t="s">
        <v>377</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484">
        <v>1</v>
      </c>
      <c r="AF147" s="484"/>
      <c r="AG147" s="217" t="s">
        <v>342</v>
      </c>
      <c r="AH147" s="217"/>
      <c r="AI147" s="217"/>
      <c r="AJ147" s="217"/>
      <c r="AK147" s="483">
        <f t="shared" si="19"/>
        <v>0</v>
      </c>
      <c r="AL147" s="483"/>
      <c r="AM147" s="483"/>
      <c r="AN147" s="483"/>
      <c r="AO147" s="483"/>
      <c r="AP147" s="483"/>
      <c r="AQ147" s="483"/>
      <c r="AR147" s="483"/>
      <c r="AS147" s="483"/>
      <c r="AT147" s="483">
        <f t="shared" si="20"/>
        <v>0</v>
      </c>
      <c r="AU147" s="483"/>
      <c r="AV147" s="483"/>
      <c r="AW147" s="483"/>
      <c r="AX147" s="483"/>
      <c r="AY147" s="483"/>
      <c r="AZ147" s="483"/>
      <c r="BA147" s="483"/>
      <c r="BB147" s="483"/>
      <c r="BC147" s="149"/>
      <c r="BD147" s="150"/>
      <c r="BE147" s="150"/>
      <c r="BF147" s="150"/>
      <c r="BG147" s="150"/>
      <c r="BH147" s="150"/>
      <c r="BI147" s="150"/>
      <c r="BJ147" s="150"/>
      <c r="BK147" s="150"/>
      <c r="BL147" s="150"/>
      <c r="BM147" s="150"/>
      <c r="BN147" s="150"/>
      <c r="BO147" s="150"/>
      <c r="BP147" s="150"/>
      <c r="BQ147" s="150"/>
      <c r="BR147" s="150"/>
      <c r="BS147" s="150"/>
      <c r="BT147" s="166"/>
      <c r="BU147" s="166"/>
      <c r="BV147" s="166"/>
      <c r="BW147" s="166"/>
      <c r="BX147" s="166"/>
      <c r="BY147" s="166"/>
      <c r="BZ147" s="166"/>
      <c r="CA147" s="166"/>
      <c r="CB147" s="166"/>
      <c r="CC147" s="166"/>
      <c r="CD147" s="166"/>
      <c r="CE147" s="166"/>
    </row>
    <row r="148" spans="2:83" ht="24" customHeight="1">
      <c r="B148" s="37"/>
      <c r="C148" s="256" t="s">
        <v>410</v>
      </c>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484">
        <v>2</v>
      </c>
      <c r="AF148" s="484"/>
      <c r="AG148" s="217" t="s">
        <v>278</v>
      </c>
      <c r="AH148" s="217"/>
      <c r="AI148" s="217"/>
      <c r="AJ148" s="217"/>
      <c r="AK148" s="213">
        <f t="shared" si="19"/>
        <v>0</v>
      </c>
      <c r="AL148" s="213"/>
      <c r="AM148" s="213"/>
      <c r="AN148" s="213"/>
      <c r="AO148" s="213"/>
      <c r="AP148" s="213"/>
      <c r="AQ148" s="213"/>
      <c r="AR148" s="213"/>
      <c r="AS148" s="213"/>
      <c r="AT148" s="213">
        <f t="shared" si="20"/>
        <v>0</v>
      </c>
      <c r="AU148" s="213"/>
      <c r="AV148" s="213"/>
      <c r="AW148" s="213"/>
      <c r="AX148" s="213"/>
      <c r="AY148" s="213"/>
      <c r="AZ148" s="213"/>
      <c r="BA148" s="213"/>
      <c r="BB148" s="213"/>
      <c r="BC148" s="38"/>
      <c r="BT148" s="180"/>
      <c r="BU148" s="180"/>
      <c r="BV148" s="180"/>
      <c r="BW148" s="180"/>
      <c r="BX148" s="180"/>
      <c r="BY148" s="180"/>
      <c r="BZ148" s="180"/>
      <c r="CA148" s="180"/>
      <c r="CB148" s="180"/>
      <c r="CC148" s="180"/>
      <c r="CD148" s="180"/>
      <c r="CE148" s="180"/>
    </row>
    <row r="149" spans="2:83" ht="24" customHeight="1">
      <c r="B149" s="37"/>
      <c r="C149" s="215" t="s">
        <v>135</v>
      </c>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484">
        <v>3</v>
      </c>
      <c r="AF149" s="484"/>
      <c r="AG149" s="217" t="s">
        <v>278</v>
      </c>
      <c r="AH149" s="217"/>
      <c r="AI149" s="217"/>
      <c r="AJ149" s="217"/>
      <c r="AK149" s="213">
        <f t="shared" si="19"/>
        <v>0</v>
      </c>
      <c r="AL149" s="213"/>
      <c r="AM149" s="213"/>
      <c r="AN149" s="213"/>
      <c r="AO149" s="213"/>
      <c r="AP149" s="213"/>
      <c r="AQ149" s="213"/>
      <c r="AR149" s="213"/>
      <c r="AS149" s="213"/>
      <c r="AT149" s="213">
        <f t="shared" si="20"/>
        <v>0</v>
      </c>
      <c r="AU149" s="213"/>
      <c r="AV149" s="213"/>
      <c r="AW149" s="213"/>
      <c r="AX149" s="213"/>
      <c r="AY149" s="213"/>
      <c r="AZ149" s="213"/>
      <c r="BA149" s="213"/>
      <c r="BB149" s="213"/>
      <c r="BC149" s="38"/>
      <c r="BT149" s="180"/>
      <c r="BU149" s="180"/>
      <c r="BV149" s="180"/>
      <c r="BW149" s="180"/>
      <c r="BX149" s="180"/>
      <c r="BY149" s="180"/>
      <c r="BZ149" s="180"/>
      <c r="CA149" s="180"/>
      <c r="CB149" s="180"/>
      <c r="CC149" s="180"/>
      <c r="CD149" s="180"/>
      <c r="CE149" s="180"/>
    </row>
    <row r="150" spans="2:83" ht="15" customHeight="1">
      <c r="B150" s="37"/>
      <c r="C150" s="557" t="s">
        <v>411</v>
      </c>
      <c r="D150" s="557"/>
      <c r="E150" s="557"/>
      <c r="F150" s="557"/>
      <c r="G150" s="557"/>
      <c r="H150" s="557"/>
      <c r="I150" s="557"/>
      <c r="J150" s="557"/>
      <c r="K150" s="557"/>
      <c r="L150" s="557"/>
      <c r="M150" s="557"/>
      <c r="N150" s="557"/>
      <c r="O150" s="557"/>
      <c r="P150" s="557"/>
      <c r="Q150" s="557"/>
      <c r="R150" s="557"/>
      <c r="S150" s="557"/>
      <c r="T150" s="557"/>
      <c r="U150" s="557"/>
      <c r="V150" s="557"/>
      <c r="W150" s="557"/>
      <c r="X150" s="557"/>
      <c r="Y150" s="557"/>
      <c r="Z150" s="557"/>
      <c r="AA150" s="557"/>
      <c r="AB150" s="557"/>
      <c r="AC150" s="557"/>
      <c r="AD150" s="557"/>
      <c r="AE150" s="484">
        <v>4</v>
      </c>
      <c r="AF150" s="484"/>
      <c r="AG150" s="217" t="s">
        <v>333</v>
      </c>
      <c r="AH150" s="217"/>
      <c r="AI150" s="217"/>
      <c r="AJ150" s="217"/>
      <c r="AK150" s="213">
        <f t="shared" si="19"/>
        <v>0</v>
      </c>
      <c r="AL150" s="213"/>
      <c r="AM150" s="213"/>
      <c r="AN150" s="213"/>
      <c r="AO150" s="213"/>
      <c r="AP150" s="213"/>
      <c r="AQ150" s="213"/>
      <c r="AR150" s="213"/>
      <c r="AS150" s="213"/>
      <c r="AT150" s="213">
        <f t="shared" si="20"/>
        <v>0</v>
      </c>
      <c r="AU150" s="213"/>
      <c r="AV150" s="213"/>
      <c r="AW150" s="213"/>
      <c r="AX150" s="213"/>
      <c r="AY150" s="213"/>
      <c r="AZ150" s="213"/>
      <c r="BA150" s="213"/>
      <c r="BB150" s="213"/>
      <c r="BC150" s="38"/>
      <c r="BT150" s="180"/>
      <c r="BU150" s="180"/>
      <c r="BV150" s="180"/>
      <c r="BW150" s="180"/>
      <c r="BX150" s="180"/>
      <c r="BY150" s="180"/>
      <c r="BZ150" s="180"/>
      <c r="CA150" s="180"/>
      <c r="CB150" s="180"/>
      <c r="CC150" s="180"/>
      <c r="CD150" s="180"/>
      <c r="CE150" s="180"/>
    </row>
    <row r="151" spans="2:83" ht="15" customHeight="1">
      <c r="B151" s="37"/>
      <c r="C151" s="329" t="s">
        <v>136</v>
      </c>
      <c r="D151" s="329"/>
      <c r="E151" s="329"/>
      <c r="F151" s="329"/>
      <c r="G151" s="329"/>
      <c r="H151" s="329"/>
      <c r="I151" s="329"/>
      <c r="J151" s="329"/>
      <c r="K151" s="329"/>
      <c r="L151" s="329"/>
      <c r="M151" s="329"/>
      <c r="N151" s="329"/>
      <c r="O151" s="329"/>
      <c r="P151" s="329"/>
      <c r="Q151" s="329"/>
      <c r="R151" s="329"/>
      <c r="S151" s="329"/>
      <c r="T151" s="329"/>
      <c r="U151" s="329"/>
      <c r="V151" s="329"/>
      <c r="W151" s="329"/>
      <c r="X151" s="329"/>
      <c r="Y151" s="329"/>
      <c r="Z151" s="329"/>
      <c r="AA151" s="329"/>
      <c r="AB151" s="329"/>
      <c r="AC151" s="329"/>
      <c r="AD151" s="329"/>
      <c r="AE151" s="484">
        <v>5</v>
      </c>
      <c r="AF151" s="484"/>
      <c r="AG151" s="217" t="s">
        <v>333</v>
      </c>
      <c r="AH151" s="217"/>
      <c r="AI151" s="217"/>
      <c r="AJ151" s="217"/>
      <c r="AK151" s="213">
        <f t="shared" si="19"/>
        <v>0</v>
      </c>
      <c r="AL151" s="213"/>
      <c r="AM151" s="213"/>
      <c r="AN151" s="213"/>
      <c r="AO151" s="213"/>
      <c r="AP151" s="213"/>
      <c r="AQ151" s="213"/>
      <c r="AR151" s="213"/>
      <c r="AS151" s="213"/>
      <c r="AT151" s="213">
        <f t="shared" si="20"/>
        <v>0</v>
      </c>
      <c r="AU151" s="213"/>
      <c r="AV151" s="213"/>
      <c r="AW151" s="213"/>
      <c r="AX151" s="213"/>
      <c r="AY151" s="213"/>
      <c r="AZ151" s="213"/>
      <c r="BA151" s="213"/>
      <c r="BB151" s="213"/>
      <c r="BC151" s="38"/>
      <c r="BT151" s="180"/>
      <c r="BU151" s="180"/>
      <c r="BV151" s="180"/>
      <c r="BW151" s="180"/>
      <c r="BX151" s="180"/>
      <c r="BY151" s="180"/>
      <c r="BZ151" s="180"/>
      <c r="CA151" s="180"/>
      <c r="CB151" s="180"/>
      <c r="CC151" s="180"/>
      <c r="CD151" s="180"/>
      <c r="CE151" s="180"/>
    </row>
    <row r="152" spans="2:83" ht="15" customHeight="1">
      <c r="B152" s="37"/>
      <c r="C152" s="329" t="s">
        <v>200</v>
      </c>
      <c r="D152" s="329"/>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30">
        <v>106</v>
      </c>
      <c r="AF152" s="330"/>
      <c r="AG152" s="217" t="s">
        <v>278</v>
      </c>
      <c r="AH152" s="217"/>
      <c r="AI152" s="217"/>
      <c r="AJ152" s="217"/>
      <c r="AK152" s="213">
        <f>IF($AA$24="январь",BT152,IF($AA$24="февраль",BU152,IF($AA$24="март",BV152,IF($AA$24="апрель",BW152,IF($AA$24="май",BX152,IF($AA$24="июнь",BY152,IF($AA$24="июль",BZ152,IF($AA$24="август",CA152))))))))+IF($AA$24="сентябрь",CB152,IF($AA$24="октябрь",CC152,IF($AA$24="ноябрь",CD152,IF($AA$24="декабрь",CE152))))</f>
        <v>0</v>
      </c>
      <c r="AL152" s="213"/>
      <c r="AM152" s="213"/>
      <c r="AN152" s="213"/>
      <c r="AO152" s="213"/>
      <c r="AP152" s="213"/>
      <c r="AQ152" s="213"/>
      <c r="AR152" s="213"/>
      <c r="AS152" s="213"/>
      <c r="AT152" s="213">
        <f>IF($AA$24="январь",BT152,IF($AA$24="февраль",(BT152+BU152),IF($AA$24="март",(BT152+BU152+BV152),IF($AA$24="апрель",(BT152+BU152+BV152+BW152),IF($AA$24="май",(BT152+BU152+BV152+BW152+BX152),IF($AA$24="июнь",(BT152+BU152+BV152+BW152+BX152+BY152),IF($AA$24="июль",(BT152+BU152+BV152+BW152+BX152+BY152+BZ152),IF($AA$24="август",(BT152+BU152+BV152+BW152+BX152+BY152+BZ152+CA152)))))))))+IF($AA$24="сентябрь",(BT152+BU152+BV152+BW152+BX152+BY152+BZ152+CA152+CB152),IF($AA$24="октябрь",(BT152+BU152+BV152+BW152+BX152+BY152+BZ152+CA152+CB152+CC152),IF($AA$24="ноябрь",(BT152+BU152+BV152+BW152+BX152+BY152+BZ152+CA152+CB152+CC152+CD152),IF($AA$24="декабрь",(BT152+BU152+BV152+BW152+BX152+BY152+BZ152+CA152+CB152+CC152+CD152+CE152)))))</f>
        <v>0</v>
      </c>
      <c r="AU152" s="213"/>
      <c r="AV152" s="213"/>
      <c r="AW152" s="213"/>
      <c r="AX152" s="213"/>
      <c r="AY152" s="213"/>
      <c r="AZ152" s="213"/>
      <c r="BA152" s="213"/>
      <c r="BB152" s="213"/>
      <c r="BC152" s="38"/>
      <c r="BT152" s="180"/>
      <c r="BU152" s="180"/>
      <c r="BV152" s="180"/>
      <c r="BW152" s="180"/>
      <c r="BX152" s="180"/>
      <c r="BY152" s="180"/>
      <c r="BZ152" s="180"/>
      <c r="CA152" s="180"/>
      <c r="CB152" s="180"/>
      <c r="CC152" s="180"/>
      <c r="CD152" s="180"/>
      <c r="CE152" s="180"/>
    </row>
    <row r="153" spans="2:83" ht="15" customHeight="1">
      <c r="B153" s="37"/>
      <c r="C153" s="329" t="s">
        <v>201</v>
      </c>
      <c r="D153" s="329"/>
      <c r="E153" s="329"/>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30">
        <v>107</v>
      </c>
      <c r="AF153" s="330"/>
      <c r="AG153" s="217" t="s">
        <v>202</v>
      </c>
      <c r="AH153" s="217"/>
      <c r="AI153" s="217"/>
      <c r="AJ153" s="217"/>
      <c r="AK153" s="213">
        <f>IF($AA$24="январь",BT153,IF($AA$24="февраль",BU153,IF($AA$24="март",BV153,IF($AA$24="апрель",BW153,IF($AA$24="май",BX153,IF($AA$24="июнь",BY153,IF($AA$24="июль",BZ153,IF($AA$24="август",CA153))))))))+IF($AA$24="сентябрь",CB153,IF($AA$24="октябрь",CC153,IF($AA$24="ноябрь",CD153,IF($AA$24="декабрь",CE153))))</f>
        <v>0</v>
      </c>
      <c r="AL153" s="213"/>
      <c r="AM153" s="213"/>
      <c r="AN153" s="213"/>
      <c r="AO153" s="213"/>
      <c r="AP153" s="213"/>
      <c r="AQ153" s="213"/>
      <c r="AR153" s="213"/>
      <c r="AS153" s="213"/>
      <c r="AT153" s="213">
        <f>IF($AA$24="январь",BT153,IF($AA$24="февраль",(BT153+BU153),IF($AA$24="март",(BT153+BU153+BV153),IF($AA$24="апрель",(BT153+BU153+BV153+BW153),IF($AA$24="май",(BT153+BU153+BV153+BW153+BX153),IF($AA$24="июнь",(BT153+BU153+BV153+BW153+BX153+BY153),IF($AA$24="июль",(BT153+BU153+BV153+BW153+BX153+BY153+BZ153),IF($AA$24="август",(BT153+BU153+BV153+BW153+BX153+BY153+BZ153+CA153)))))))))+IF($AA$24="сентябрь",(BT153+BU153+BV153+BW153+BX153+BY153+BZ153+CA153+CB153),IF($AA$24="октябрь",(BT153+BU153+BV153+BW153+BX153+BY153+BZ153+CA153+CB153+CC153),IF($AA$24="ноябрь",(BT153+BU153+BV153+BW153+BX153+BY153+BZ153+CA153+CB153+CC153+CD153),IF($AA$24="декабрь",(BT153+BU153+BV153+BW153+BX153+BY153+BZ153+CA153+CB153+CC153+CD153+CE153)))))</f>
        <v>0</v>
      </c>
      <c r="AU153" s="213"/>
      <c r="AV153" s="213"/>
      <c r="AW153" s="213"/>
      <c r="AX153" s="213"/>
      <c r="AY153" s="213"/>
      <c r="AZ153" s="213"/>
      <c r="BA153" s="213"/>
      <c r="BB153" s="213"/>
      <c r="BC153" s="38"/>
      <c r="BT153" s="180"/>
      <c r="BU153" s="180"/>
      <c r="BV153" s="180"/>
      <c r="BW153" s="180"/>
      <c r="BX153" s="180"/>
      <c r="BY153" s="180"/>
      <c r="BZ153" s="180"/>
      <c r="CA153" s="180"/>
      <c r="CB153" s="180"/>
      <c r="CC153" s="180"/>
      <c r="CD153" s="180"/>
      <c r="CE153" s="180"/>
    </row>
    <row r="154" spans="2:83" ht="12" customHeight="1">
      <c r="B154" s="37"/>
      <c r="C154" s="591" t="s">
        <v>137</v>
      </c>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216">
        <v>110</v>
      </c>
      <c r="AF154" s="216"/>
      <c r="AG154" s="217" t="s">
        <v>278</v>
      </c>
      <c r="AH154" s="217"/>
      <c r="AI154" s="217"/>
      <c r="AJ154" s="217"/>
      <c r="AK154" s="213">
        <f t="shared" si="19"/>
        <v>0</v>
      </c>
      <c r="AL154" s="213"/>
      <c r="AM154" s="213"/>
      <c r="AN154" s="213"/>
      <c r="AO154" s="213"/>
      <c r="AP154" s="213"/>
      <c r="AQ154" s="213"/>
      <c r="AR154" s="213"/>
      <c r="AS154" s="213"/>
      <c r="AT154" s="213">
        <f t="shared" si="20"/>
        <v>0</v>
      </c>
      <c r="AU154" s="213"/>
      <c r="AV154" s="213"/>
      <c r="AW154" s="213"/>
      <c r="AX154" s="213"/>
      <c r="AY154" s="213"/>
      <c r="AZ154" s="213"/>
      <c r="BA154" s="213"/>
      <c r="BB154" s="213"/>
      <c r="BC154" s="38"/>
      <c r="BT154" s="180"/>
      <c r="BU154" s="180"/>
      <c r="BV154" s="180"/>
      <c r="BW154" s="180"/>
      <c r="BX154" s="180"/>
      <c r="BY154" s="180"/>
      <c r="BZ154" s="180"/>
      <c r="CA154" s="180"/>
      <c r="CB154" s="180"/>
      <c r="CC154" s="180"/>
      <c r="CD154" s="180"/>
      <c r="CE154" s="180"/>
    </row>
    <row r="155" spans="2:83" ht="12" customHeight="1">
      <c r="B155" s="37"/>
      <c r="C155" s="215" t="s">
        <v>138</v>
      </c>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6">
        <v>111</v>
      </c>
      <c r="AF155" s="216"/>
      <c r="AG155" s="217" t="s">
        <v>278</v>
      </c>
      <c r="AH155" s="217"/>
      <c r="AI155" s="217"/>
      <c r="AJ155" s="217"/>
      <c r="AK155" s="213">
        <f t="shared" si="19"/>
        <v>0</v>
      </c>
      <c r="AL155" s="213"/>
      <c r="AM155" s="213"/>
      <c r="AN155" s="213"/>
      <c r="AO155" s="213"/>
      <c r="AP155" s="213"/>
      <c r="AQ155" s="213"/>
      <c r="AR155" s="213"/>
      <c r="AS155" s="213"/>
      <c r="AT155" s="213">
        <f t="shared" si="20"/>
        <v>0</v>
      </c>
      <c r="AU155" s="213"/>
      <c r="AV155" s="213"/>
      <c r="AW155" s="213"/>
      <c r="AX155" s="213"/>
      <c r="AY155" s="213"/>
      <c r="AZ155" s="213"/>
      <c r="BA155" s="213"/>
      <c r="BB155" s="213"/>
      <c r="BC155" s="38"/>
      <c r="BT155" s="180"/>
      <c r="BU155" s="180"/>
      <c r="BV155" s="180"/>
      <c r="BW155" s="180"/>
      <c r="BX155" s="180"/>
      <c r="BY155" s="180"/>
      <c r="BZ155" s="180"/>
      <c r="CA155" s="180"/>
      <c r="CB155" s="180"/>
      <c r="CC155" s="180"/>
      <c r="CD155" s="180"/>
      <c r="CE155" s="180"/>
    </row>
    <row r="156" spans="2:83" ht="24" customHeight="1">
      <c r="B156" s="37"/>
      <c r="C156" s="256" t="s">
        <v>190</v>
      </c>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330" t="s">
        <v>191</v>
      </c>
      <c r="AF156" s="330"/>
      <c r="AG156" s="217" t="s">
        <v>278</v>
      </c>
      <c r="AH156" s="217"/>
      <c r="AI156" s="217"/>
      <c r="AJ156" s="217"/>
      <c r="AK156" s="213">
        <f>IF($AA$24="январь",BT156,IF($AA$24="февраль",BU156,IF($AA$24="март",BV156,IF($AA$24="апрель",BW156,IF($AA$24="май",BX156,IF($AA$24="июнь",BY156,IF($AA$24="июль",BZ156,IF($AA$24="август",CA156))))))))+IF($AA$24="сентябрь",CB156,IF($AA$24="октябрь",CC156,IF($AA$24="ноябрь",CD156,IF($AA$24="декабрь",CE156))))</f>
        <v>0</v>
      </c>
      <c r="AL156" s="213"/>
      <c r="AM156" s="213"/>
      <c r="AN156" s="213"/>
      <c r="AO156" s="213"/>
      <c r="AP156" s="213"/>
      <c r="AQ156" s="213"/>
      <c r="AR156" s="213"/>
      <c r="AS156" s="213"/>
      <c r="AT156" s="213">
        <f>IF($AA$24="январь",BT156,IF($AA$24="февраль",(BT156+BU156),IF($AA$24="март",(BT156+BU156+BV156),IF($AA$24="апрель",(BT156+BU156+BV156+BW156),IF($AA$24="май",(BT156+BU156+BV156+BW156+BX156),IF($AA$24="июнь",(BT156+BU156+BV156+BW156+BX156+BY156),IF($AA$24="июль",(BT156+BU156+BV156+BW156+BX156+BY156+BZ156),IF($AA$24="август",(BT156+BU156+BV156+BW156+BX156+BY156+BZ156+CA156)))))))))+IF($AA$24="сентябрь",(BT156+BU156+BV156+BW156+BX156+BY156+BZ156+CA156+CB156),IF($AA$24="октябрь",(BT156+BU156+BV156+BW156+BX156+BY156+BZ156+CA156+CB156+CC156),IF($AA$24="ноябрь",(BT156+BU156+BV156+BW156+BX156+BY156+BZ156+CA156+CB156+CC156+CD156),IF($AA$24="декабрь",(BT156+BU156+BV156+BW156+BX156+BY156+BZ156+CA156+CB156+CC156+CD156+CE156)))))</f>
        <v>0</v>
      </c>
      <c r="AU156" s="213"/>
      <c r="AV156" s="213"/>
      <c r="AW156" s="213"/>
      <c r="AX156" s="213"/>
      <c r="AY156" s="213"/>
      <c r="AZ156" s="213"/>
      <c r="BA156" s="213"/>
      <c r="BB156" s="213"/>
      <c r="BC156" s="38"/>
      <c r="BT156" s="180"/>
      <c r="BU156" s="180"/>
      <c r="BV156" s="180"/>
      <c r="BW156" s="180"/>
      <c r="BX156" s="180"/>
      <c r="BY156" s="180"/>
      <c r="BZ156" s="180"/>
      <c r="CA156" s="180"/>
      <c r="CB156" s="180"/>
      <c r="CC156" s="180"/>
      <c r="CD156" s="180"/>
      <c r="CE156" s="180"/>
    </row>
    <row r="157" spans="2:83" ht="12" customHeight="1">
      <c r="B157" s="37"/>
      <c r="C157" s="256" t="s">
        <v>412</v>
      </c>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330" t="s">
        <v>268</v>
      </c>
      <c r="AF157" s="330"/>
      <c r="AG157" s="217" t="s">
        <v>278</v>
      </c>
      <c r="AH157" s="217"/>
      <c r="AI157" s="217"/>
      <c r="AJ157" s="217"/>
      <c r="AK157" s="213">
        <f t="shared" si="19"/>
        <v>0</v>
      </c>
      <c r="AL157" s="213"/>
      <c r="AM157" s="213"/>
      <c r="AN157" s="213"/>
      <c r="AO157" s="213"/>
      <c r="AP157" s="213"/>
      <c r="AQ157" s="213"/>
      <c r="AR157" s="213"/>
      <c r="AS157" s="213"/>
      <c r="AT157" s="213">
        <f t="shared" si="20"/>
        <v>0</v>
      </c>
      <c r="AU157" s="213"/>
      <c r="AV157" s="213"/>
      <c r="AW157" s="213"/>
      <c r="AX157" s="213"/>
      <c r="AY157" s="213"/>
      <c r="AZ157" s="213"/>
      <c r="BA157" s="213"/>
      <c r="BB157" s="213"/>
      <c r="BC157" s="38"/>
      <c r="BT157" s="180"/>
      <c r="BU157" s="180"/>
      <c r="BV157" s="180"/>
      <c r="BW157" s="180"/>
      <c r="BX157" s="180"/>
      <c r="BY157" s="180"/>
      <c r="BZ157" s="180"/>
      <c r="CA157" s="180"/>
      <c r="CB157" s="180"/>
      <c r="CC157" s="180"/>
      <c r="CD157" s="180"/>
      <c r="CE157" s="180"/>
    </row>
    <row r="158" spans="2:83" ht="12" customHeight="1">
      <c r="B158" s="37"/>
      <c r="C158" s="556" t="s">
        <v>139</v>
      </c>
      <c r="D158" s="556"/>
      <c r="E158" s="556"/>
      <c r="F158" s="556"/>
      <c r="G158" s="556"/>
      <c r="H158" s="556"/>
      <c r="I158" s="556"/>
      <c r="J158" s="556"/>
      <c r="K158" s="556"/>
      <c r="L158" s="556"/>
      <c r="M158" s="556"/>
      <c r="N158" s="556"/>
      <c r="O158" s="556"/>
      <c r="P158" s="556"/>
      <c r="Q158" s="556"/>
      <c r="R158" s="556"/>
      <c r="S158" s="556"/>
      <c r="T158" s="556"/>
      <c r="U158" s="556"/>
      <c r="V158" s="556"/>
      <c r="W158" s="556"/>
      <c r="X158" s="556"/>
      <c r="Y158" s="556"/>
      <c r="Z158" s="556"/>
      <c r="AA158" s="556"/>
      <c r="AB158" s="556"/>
      <c r="AC158" s="556"/>
      <c r="AD158" s="556"/>
      <c r="AE158" s="492" t="s">
        <v>269</v>
      </c>
      <c r="AF158" s="492"/>
      <c r="AG158" s="217" t="s">
        <v>278</v>
      </c>
      <c r="AH158" s="217"/>
      <c r="AI158" s="217"/>
      <c r="AJ158" s="217"/>
      <c r="AK158" s="213">
        <f t="shared" si="19"/>
        <v>0</v>
      </c>
      <c r="AL158" s="213"/>
      <c r="AM158" s="213"/>
      <c r="AN158" s="213"/>
      <c r="AO158" s="213"/>
      <c r="AP158" s="213"/>
      <c r="AQ158" s="213"/>
      <c r="AR158" s="213"/>
      <c r="AS158" s="213"/>
      <c r="AT158" s="213">
        <f t="shared" si="20"/>
        <v>0</v>
      </c>
      <c r="AU158" s="213"/>
      <c r="AV158" s="213"/>
      <c r="AW158" s="213"/>
      <c r="AX158" s="213"/>
      <c r="AY158" s="213"/>
      <c r="AZ158" s="213"/>
      <c r="BA158" s="213"/>
      <c r="BB158" s="213"/>
      <c r="BC158" s="38"/>
      <c r="BT158" s="271"/>
      <c r="BU158" s="271"/>
      <c r="BV158" s="271"/>
      <c r="BW158" s="271"/>
      <c r="BX158" s="271"/>
      <c r="BY158" s="271"/>
      <c r="BZ158" s="271"/>
      <c r="CA158" s="271"/>
      <c r="CB158" s="271"/>
      <c r="CC158" s="271"/>
      <c r="CD158" s="271"/>
      <c r="CE158" s="271"/>
    </row>
    <row r="159" spans="2:83" ht="12" customHeight="1">
      <c r="B159" s="37"/>
      <c r="C159" s="485" t="s">
        <v>267</v>
      </c>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92"/>
      <c r="AF159" s="492"/>
      <c r="AG159" s="217"/>
      <c r="AH159" s="217"/>
      <c r="AI159" s="217"/>
      <c r="AJ159" s="217"/>
      <c r="AK159" s="213"/>
      <c r="AL159" s="213"/>
      <c r="AM159" s="213"/>
      <c r="AN159" s="213"/>
      <c r="AO159" s="213"/>
      <c r="AP159" s="213"/>
      <c r="AQ159" s="213"/>
      <c r="AR159" s="213"/>
      <c r="AS159" s="213"/>
      <c r="AT159" s="213"/>
      <c r="AU159" s="213"/>
      <c r="AV159" s="213"/>
      <c r="AW159" s="213"/>
      <c r="AX159" s="213"/>
      <c r="AY159" s="213"/>
      <c r="AZ159" s="213"/>
      <c r="BA159" s="213"/>
      <c r="BB159" s="213"/>
      <c r="BC159" s="38"/>
      <c r="BT159" s="271"/>
      <c r="BU159" s="271"/>
      <c r="BV159" s="271"/>
      <c r="BW159" s="271"/>
      <c r="BX159" s="271"/>
      <c r="BY159" s="271"/>
      <c r="BZ159" s="271"/>
      <c r="CA159" s="271"/>
      <c r="CB159" s="271"/>
      <c r="CC159" s="271"/>
      <c r="CD159" s="271"/>
      <c r="CE159" s="271"/>
    </row>
    <row r="160" spans="2:83" ht="12" customHeight="1">
      <c r="B160" s="37"/>
      <c r="C160" s="522" t="s">
        <v>327</v>
      </c>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218" t="s">
        <v>270</v>
      </c>
      <c r="AF160" s="218"/>
      <c r="AG160" s="219" t="s">
        <v>278</v>
      </c>
      <c r="AH160" s="220"/>
      <c r="AI160" s="220"/>
      <c r="AJ160" s="221"/>
      <c r="AK160" s="222">
        <f>IF($AA$24="январь",BT160,IF($AA$24="февраль",BU160,IF($AA$24="март",BV160,IF($AA$24="апрель",BW160,IF($AA$24="май",BX160,IF($AA$24="июнь",BY160,IF($AA$24="июль",BZ160,IF($AA$24="август",CA160))))))))+IF($AA$24="сентябрь",CB160,IF($AA$24="октябрь",CC160,IF($AA$24="ноябрь",CD160,IF($AA$24="декабрь",CE160))))</f>
        <v>0</v>
      </c>
      <c r="AL160" s="222"/>
      <c r="AM160" s="222"/>
      <c r="AN160" s="222"/>
      <c r="AO160" s="222"/>
      <c r="AP160" s="222"/>
      <c r="AQ160" s="222"/>
      <c r="AR160" s="222"/>
      <c r="AS160" s="222"/>
      <c r="AT160" s="222">
        <f>IF($AA$24="январь",BT160,IF($AA$24="февраль",(BT160+BU160),IF($AA$24="март",(BT160+BU160+BV160),IF($AA$24="апрель",(BT160+BU160+BV160+BW160),IF($AA$24="май",(BT160+BU160+BV160+BW160+BX160),IF($AA$24="июнь",(BT160+BU160+BV160+BW160+BX160+BY160),IF($AA$24="июль",(BT160+BU160+BV160+BW160+BX160+BY160+BZ160),IF($AA$24="август",(BT160+BU160+BV160+BW160+BX160+BY160+BZ160+CA160)))))))))+IF($AA$24="сентябрь",(BT160+BU160+BV160+BW160+BX160+BY160+BZ160+CA160+CB160),IF($AA$24="октябрь",(BT160+BU160+BV160+BW160+BX160+BY160+BZ160+CA160+CB160+CC160),IF($AA$24="ноябрь",(BT160+BU160+BV160+BW160+BX160+BY160+BZ160+CA160+CB160+CC160+CD160),IF($AA$24="декабрь",(BT160+BU160+BV160+BW160+BX160+BY160+BZ160+CA160+CB160+CC160+CD160+CE160)))))</f>
        <v>0</v>
      </c>
      <c r="AU160" s="222"/>
      <c r="AV160" s="222"/>
      <c r="AW160" s="222"/>
      <c r="AX160" s="222"/>
      <c r="AY160" s="222"/>
      <c r="AZ160" s="222"/>
      <c r="BA160" s="222"/>
      <c r="BB160" s="222"/>
      <c r="BC160" s="38"/>
      <c r="BT160" s="181"/>
      <c r="BU160" s="181"/>
      <c r="BV160" s="181"/>
      <c r="BW160" s="181"/>
      <c r="BX160" s="181"/>
      <c r="BY160" s="181"/>
      <c r="BZ160" s="181"/>
      <c r="CA160" s="181"/>
      <c r="CB160" s="181"/>
      <c r="CC160" s="181"/>
      <c r="CD160" s="181"/>
      <c r="CE160" s="181"/>
    </row>
    <row r="161" spans="2:55" ht="12" customHeight="1">
      <c r="B161" s="37"/>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c r="AB161" s="211"/>
      <c r="AC161" s="211"/>
      <c r="AD161" s="211"/>
      <c r="AE161" s="211"/>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38"/>
    </row>
    <row r="162" spans="2:83" ht="12" customHeight="1">
      <c r="B162" s="37"/>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214"/>
      <c r="AR162" s="214"/>
      <c r="AS162" s="214"/>
      <c r="AT162" s="214"/>
      <c r="AU162" s="214"/>
      <c r="AV162" s="214"/>
      <c r="AW162" s="214"/>
      <c r="AX162" s="214"/>
      <c r="AY162" s="214"/>
      <c r="AZ162" s="214"/>
      <c r="BA162" s="214"/>
      <c r="BB162" s="214"/>
      <c r="BC162" s="38"/>
      <c r="BT162" s="148"/>
      <c r="BU162" s="148"/>
      <c r="BV162" s="148"/>
      <c r="BW162" s="148"/>
      <c r="BX162" s="148"/>
      <c r="BY162" s="148"/>
      <c r="BZ162" s="148"/>
      <c r="CA162" s="148"/>
      <c r="CB162" s="148"/>
      <c r="CC162" s="148"/>
      <c r="CD162" s="148"/>
      <c r="CE162" s="148"/>
    </row>
    <row r="163" spans="2:55" ht="12" customHeight="1">
      <c r="B163" s="37"/>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c r="AG163" s="214"/>
      <c r="AH163" s="214"/>
      <c r="AI163" s="214"/>
      <c r="AJ163" s="214"/>
      <c r="AK163" s="214"/>
      <c r="AL163" s="214"/>
      <c r="AM163" s="214"/>
      <c r="AN163" s="214"/>
      <c r="AO163" s="214"/>
      <c r="AP163" s="214"/>
      <c r="AQ163" s="214"/>
      <c r="AR163" s="214"/>
      <c r="AS163" s="214"/>
      <c r="AT163" s="214"/>
      <c r="AU163" s="214"/>
      <c r="AV163" s="214"/>
      <c r="AW163" s="214"/>
      <c r="AX163" s="214"/>
      <c r="AY163" s="214"/>
      <c r="AZ163" s="214"/>
      <c r="BA163" s="214"/>
      <c r="BB163" s="214"/>
      <c r="BC163" s="38"/>
    </row>
    <row r="164" spans="2:55" ht="12" customHeight="1">
      <c r="B164" s="37"/>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38"/>
    </row>
    <row r="165" spans="2:55" ht="12" customHeight="1">
      <c r="B165" s="37"/>
      <c r="C165" s="278" t="s">
        <v>306</v>
      </c>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c r="AS165" s="278"/>
      <c r="AT165" s="278"/>
      <c r="AU165" s="278"/>
      <c r="AV165" s="278"/>
      <c r="AW165" s="278"/>
      <c r="AX165" s="278"/>
      <c r="AY165" s="278"/>
      <c r="AZ165" s="278"/>
      <c r="BA165" s="278"/>
      <c r="BB165" s="278"/>
      <c r="BC165" s="38"/>
    </row>
    <row r="166" spans="2:55" ht="12" customHeight="1">
      <c r="B166" s="37"/>
      <c r="C166" s="278" t="s">
        <v>271</v>
      </c>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8"/>
      <c r="BC166" s="38"/>
    </row>
    <row r="167" spans="2:55" ht="10.5" customHeight="1">
      <c r="B167" s="37"/>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4" t="s">
        <v>413</v>
      </c>
      <c r="BC167" s="38"/>
    </row>
    <row r="168" spans="2:55" ht="4.5" customHeight="1">
      <c r="B168" s="37"/>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38"/>
    </row>
    <row r="169" spans="2:55" ht="35.25" customHeight="1">
      <c r="B169" s="37"/>
      <c r="C169" s="335" t="s">
        <v>319</v>
      </c>
      <c r="D169" s="335"/>
      <c r="E169" s="335"/>
      <c r="F169" s="335"/>
      <c r="G169" s="335"/>
      <c r="H169" s="335"/>
      <c r="I169" s="335"/>
      <c r="J169" s="335"/>
      <c r="K169" s="335"/>
      <c r="L169" s="335"/>
      <c r="M169" s="335"/>
      <c r="N169" s="335"/>
      <c r="O169" s="335"/>
      <c r="P169" s="335"/>
      <c r="Q169" s="331" t="s">
        <v>227</v>
      </c>
      <c r="R169" s="331"/>
      <c r="S169" s="331" t="s">
        <v>272</v>
      </c>
      <c r="T169" s="331"/>
      <c r="U169" s="331"/>
      <c r="V169" s="331"/>
      <c r="W169" s="331"/>
      <c r="X169" s="331"/>
      <c r="Y169" s="331"/>
      <c r="Z169" s="331"/>
      <c r="AA169" s="331"/>
      <c r="AB169" s="331"/>
      <c r="AC169" s="331"/>
      <c r="AD169" s="331"/>
      <c r="AE169" s="331"/>
      <c r="AF169" s="331"/>
      <c r="AG169" s="331"/>
      <c r="AH169" s="331"/>
      <c r="AI169" s="331" t="s">
        <v>380</v>
      </c>
      <c r="AJ169" s="331"/>
      <c r="AK169" s="331"/>
      <c r="AL169" s="331"/>
      <c r="AM169" s="331"/>
      <c r="AN169" s="331"/>
      <c r="AO169" s="331"/>
      <c r="AP169" s="331"/>
      <c r="AQ169" s="331"/>
      <c r="AR169" s="331"/>
      <c r="AS169" s="331"/>
      <c r="AT169" s="331"/>
      <c r="AU169" s="331"/>
      <c r="AV169" s="331"/>
      <c r="AW169" s="331"/>
      <c r="AX169" s="331"/>
      <c r="AY169" s="331"/>
      <c r="AZ169" s="331"/>
      <c r="BA169" s="331"/>
      <c r="BB169" s="331"/>
      <c r="BC169" s="38"/>
    </row>
    <row r="170" spans="2:55" ht="12" customHeight="1">
      <c r="B170" s="37"/>
      <c r="C170" s="335"/>
      <c r="D170" s="335"/>
      <c r="E170" s="335"/>
      <c r="F170" s="335"/>
      <c r="G170" s="335"/>
      <c r="H170" s="335"/>
      <c r="I170" s="335"/>
      <c r="J170" s="335"/>
      <c r="K170" s="335"/>
      <c r="L170" s="335"/>
      <c r="M170" s="335"/>
      <c r="N170" s="335"/>
      <c r="O170" s="335"/>
      <c r="P170" s="335"/>
      <c r="Q170" s="331"/>
      <c r="R170" s="331"/>
      <c r="S170" s="335" t="s">
        <v>241</v>
      </c>
      <c r="T170" s="335"/>
      <c r="U170" s="335"/>
      <c r="V170" s="335"/>
      <c r="W170" s="331" t="s">
        <v>242</v>
      </c>
      <c r="X170" s="331"/>
      <c r="Y170" s="331"/>
      <c r="Z170" s="331"/>
      <c r="AA170" s="335" t="s">
        <v>273</v>
      </c>
      <c r="AB170" s="335"/>
      <c r="AC170" s="335"/>
      <c r="AD170" s="335"/>
      <c r="AE170" s="335" t="s">
        <v>414</v>
      </c>
      <c r="AF170" s="335"/>
      <c r="AG170" s="335"/>
      <c r="AH170" s="335"/>
      <c r="AI170" s="335" t="s">
        <v>241</v>
      </c>
      <c r="AJ170" s="335"/>
      <c r="AK170" s="335"/>
      <c r="AL170" s="335"/>
      <c r="AM170" s="335"/>
      <c r="AN170" s="335" t="s">
        <v>242</v>
      </c>
      <c r="AO170" s="335"/>
      <c r="AP170" s="335"/>
      <c r="AQ170" s="335"/>
      <c r="AR170" s="335"/>
      <c r="AS170" s="335" t="s">
        <v>273</v>
      </c>
      <c r="AT170" s="335"/>
      <c r="AU170" s="335"/>
      <c r="AV170" s="335"/>
      <c r="AW170" s="335"/>
      <c r="AX170" s="335" t="s">
        <v>414</v>
      </c>
      <c r="AY170" s="335"/>
      <c r="AZ170" s="335"/>
      <c r="BA170" s="335"/>
      <c r="BB170" s="335"/>
      <c r="BC170" s="38"/>
    </row>
    <row r="171" spans="2:55" ht="12" customHeight="1">
      <c r="B171" s="37"/>
      <c r="C171" s="335"/>
      <c r="D171" s="335"/>
      <c r="E171" s="335"/>
      <c r="F171" s="335"/>
      <c r="G171" s="335"/>
      <c r="H171" s="335"/>
      <c r="I171" s="335"/>
      <c r="J171" s="335"/>
      <c r="K171" s="335"/>
      <c r="L171" s="335"/>
      <c r="M171" s="335"/>
      <c r="N171" s="335"/>
      <c r="O171" s="335"/>
      <c r="P171" s="335"/>
      <c r="Q171" s="331"/>
      <c r="R171" s="331"/>
      <c r="S171" s="335"/>
      <c r="T171" s="335"/>
      <c r="U171" s="335"/>
      <c r="V171" s="335"/>
      <c r="W171" s="331"/>
      <c r="X171" s="331"/>
      <c r="Y171" s="331"/>
      <c r="Z171" s="331"/>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335"/>
      <c r="AY171" s="335"/>
      <c r="AZ171" s="335"/>
      <c r="BA171" s="335"/>
      <c r="BB171" s="335"/>
      <c r="BC171" s="38"/>
    </row>
    <row r="172" spans="2:55" ht="12" customHeight="1">
      <c r="B172" s="37"/>
      <c r="C172" s="335"/>
      <c r="D172" s="335"/>
      <c r="E172" s="335"/>
      <c r="F172" s="335"/>
      <c r="G172" s="335"/>
      <c r="H172" s="335"/>
      <c r="I172" s="335"/>
      <c r="J172" s="335"/>
      <c r="K172" s="335"/>
      <c r="L172" s="335"/>
      <c r="M172" s="335"/>
      <c r="N172" s="335"/>
      <c r="O172" s="335"/>
      <c r="P172" s="335"/>
      <c r="Q172" s="331"/>
      <c r="R172" s="331"/>
      <c r="S172" s="335"/>
      <c r="T172" s="335"/>
      <c r="U172" s="335"/>
      <c r="V172" s="335"/>
      <c r="W172" s="331"/>
      <c r="X172" s="331"/>
      <c r="Y172" s="331"/>
      <c r="Z172" s="331"/>
      <c r="AA172" s="335"/>
      <c r="AB172" s="335"/>
      <c r="AC172" s="335"/>
      <c r="AD172" s="335"/>
      <c r="AE172" s="335"/>
      <c r="AF172" s="335"/>
      <c r="AG172" s="335"/>
      <c r="AH172" s="335"/>
      <c r="AI172" s="335"/>
      <c r="AJ172" s="335"/>
      <c r="AK172" s="335"/>
      <c r="AL172" s="335"/>
      <c r="AM172" s="335"/>
      <c r="AN172" s="335"/>
      <c r="AO172" s="335"/>
      <c r="AP172" s="335"/>
      <c r="AQ172" s="335"/>
      <c r="AR172" s="335"/>
      <c r="AS172" s="335"/>
      <c r="AT172" s="335"/>
      <c r="AU172" s="335"/>
      <c r="AV172" s="335"/>
      <c r="AW172" s="335"/>
      <c r="AX172" s="335"/>
      <c r="AY172" s="335"/>
      <c r="AZ172" s="335"/>
      <c r="BA172" s="335"/>
      <c r="BB172" s="335"/>
      <c r="BC172" s="38"/>
    </row>
    <row r="173" spans="2:95" ht="12" customHeight="1">
      <c r="B173" s="37"/>
      <c r="C173" s="335"/>
      <c r="D173" s="335"/>
      <c r="E173" s="335"/>
      <c r="F173" s="335"/>
      <c r="G173" s="335"/>
      <c r="H173" s="335"/>
      <c r="I173" s="335"/>
      <c r="J173" s="335"/>
      <c r="K173" s="335"/>
      <c r="L173" s="335"/>
      <c r="M173" s="335"/>
      <c r="N173" s="335"/>
      <c r="O173" s="335"/>
      <c r="P173" s="335"/>
      <c r="Q173" s="331"/>
      <c r="R173" s="331"/>
      <c r="S173" s="335"/>
      <c r="T173" s="335"/>
      <c r="U173" s="335"/>
      <c r="V173" s="335"/>
      <c r="W173" s="331"/>
      <c r="X173" s="331"/>
      <c r="Y173" s="331"/>
      <c r="Z173" s="331"/>
      <c r="AA173" s="335"/>
      <c r="AB173" s="335"/>
      <c r="AC173" s="335"/>
      <c r="AD173" s="335"/>
      <c r="AE173" s="335"/>
      <c r="AF173" s="335"/>
      <c r="AG173" s="335"/>
      <c r="AH173" s="335"/>
      <c r="AI173" s="335"/>
      <c r="AJ173" s="335"/>
      <c r="AK173" s="335"/>
      <c r="AL173" s="335"/>
      <c r="AM173" s="335"/>
      <c r="AN173" s="335"/>
      <c r="AO173" s="335"/>
      <c r="AP173" s="335"/>
      <c r="AQ173" s="335"/>
      <c r="AR173" s="335"/>
      <c r="AS173" s="335"/>
      <c r="AT173" s="335"/>
      <c r="AU173" s="335"/>
      <c r="AV173" s="335"/>
      <c r="AW173" s="335"/>
      <c r="AX173" s="335"/>
      <c r="AY173" s="335"/>
      <c r="AZ173" s="335"/>
      <c r="BA173" s="335"/>
      <c r="BB173" s="335"/>
      <c r="BC173" s="38"/>
      <c r="BT173" s="314" t="s">
        <v>370</v>
      </c>
      <c r="BU173" s="604"/>
      <c r="BV173" s="604"/>
      <c r="BW173" s="604"/>
      <c r="BX173" s="604"/>
      <c r="BY173" s="604"/>
      <c r="BZ173" s="604"/>
      <c r="CA173" s="604"/>
      <c r="CB173" s="604"/>
      <c r="CC173" s="604"/>
      <c r="CD173" s="604"/>
      <c r="CE173" s="605"/>
      <c r="CF173" s="314" t="s">
        <v>164</v>
      </c>
      <c r="CG173" s="604"/>
      <c r="CH173" s="604"/>
      <c r="CI173" s="604"/>
      <c r="CJ173" s="604"/>
      <c r="CK173" s="604"/>
      <c r="CL173" s="604"/>
      <c r="CM173" s="604"/>
      <c r="CN173" s="604"/>
      <c r="CO173" s="604"/>
      <c r="CP173" s="604"/>
      <c r="CQ173" s="605"/>
    </row>
    <row r="174" spans="2:95" ht="12" customHeight="1">
      <c r="B174" s="37"/>
      <c r="C174" s="335"/>
      <c r="D174" s="335"/>
      <c r="E174" s="335"/>
      <c r="F174" s="335"/>
      <c r="G174" s="335"/>
      <c r="H174" s="335"/>
      <c r="I174" s="335"/>
      <c r="J174" s="335"/>
      <c r="K174" s="335"/>
      <c r="L174" s="335"/>
      <c r="M174" s="335"/>
      <c r="N174" s="335"/>
      <c r="O174" s="335"/>
      <c r="P174" s="335"/>
      <c r="Q174" s="331"/>
      <c r="R174" s="331"/>
      <c r="S174" s="335"/>
      <c r="T174" s="335"/>
      <c r="U174" s="335"/>
      <c r="V174" s="335"/>
      <c r="W174" s="331"/>
      <c r="X174" s="331"/>
      <c r="Y174" s="331"/>
      <c r="Z174" s="331"/>
      <c r="AA174" s="335"/>
      <c r="AB174" s="335"/>
      <c r="AC174" s="335"/>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5"/>
      <c r="AY174" s="335"/>
      <c r="AZ174" s="335"/>
      <c r="BA174" s="335"/>
      <c r="BB174" s="335"/>
      <c r="BC174" s="38"/>
      <c r="BT174" s="606"/>
      <c r="BU174" s="607"/>
      <c r="BV174" s="607"/>
      <c r="BW174" s="607"/>
      <c r="BX174" s="607"/>
      <c r="BY174" s="607"/>
      <c r="BZ174" s="607"/>
      <c r="CA174" s="607"/>
      <c r="CB174" s="607"/>
      <c r="CC174" s="607"/>
      <c r="CD174" s="607"/>
      <c r="CE174" s="608"/>
      <c r="CF174" s="606"/>
      <c r="CG174" s="607"/>
      <c r="CH174" s="607"/>
      <c r="CI174" s="607"/>
      <c r="CJ174" s="607"/>
      <c r="CK174" s="607"/>
      <c r="CL174" s="607"/>
      <c r="CM174" s="607"/>
      <c r="CN174" s="607"/>
      <c r="CO174" s="607"/>
      <c r="CP174" s="607"/>
      <c r="CQ174" s="608"/>
    </row>
    <row r="175" spans="2:95" ht="9.75" customHeight="1">
      <c r="B175" s="37"/>
      <c r="C175" s="298" t="s">
        <v>321</v>
      </c>
      <c r="D175" s="299"/>
      <c r="E175" s="299"/>
      <c r="F175" s="299"/>
      <c r="G175" s="299"/>
      <c r="H175" s="299"/>
      <c r="I175" s="299"/>
      <c r="J175" s="299"/>
      <c r="K175" s="299"/>
      <c r="L175" s="299"/>
      <c r="M175" s="299"/>
      <c r="N175" s="299"/>
      <c r="O175" s="299"/>
      <c r="P175" s="300"/>
      <c r="Q175" s="298" t="s">
        <v>322</v>
      </c>
      <c r="R175" s="300"/>
      <c r="S175" s="430">
        <v>1</v>
      </c>
      <c r="T175" s="431"/>
      <c r="U175" s="431"/>
      <c r="V175" s="432"/>
      <c r="W175" s="430">
        <v>2</v>
      </c>
      <c r="X175" s="431"/>
      <c r="Y175" s="431"/>
      <c r="Z175" s="432"/>
      <c r="AA175" s="430">
        <v>3</v>
      </c>
      <c r="AB175" s="431"/>
      <c r="AC175" s="431"/>
      <c r="AD175" s="432"/>
      <c r="AE175" s="430">
        <v>4</v>
      </c>
      <c r="AF175" s="431"/>
      <c r="AG175" s="431"/>
      <c r="AH175" s="432"/>
      <c r="AI175" s="430">
        <v>5</v>
      </c>
      <c r="AJ175" s="431"/>
      <c r="AK175" s="431"/>
      <c r="AL175" s="431"/>
      <c r="AM175" s="432"/>
      <c r="AN175" s="430">
        <v>6</v>
      </c>
      <c r="AO175" s="431"/>
      <c r="AP175" s="431"/>
      <c r="AQ175" s="431"/>
      <c r="AR175" s="432"/>
      <c r="AS175" s="430">
        <v>7</v>
      </c>
      <c r="AT175" s="431"/>
      <c r="AU175" s="431"/>
      <c r="AV175" s="431"/>
      <c r="AW175" s="432"/>
      <c r="AX175" s="430">
        <v>8</v>
      </c>
      <c r="AY175" s="431"/>
      <c r="AZ175" s="431"/>
      <c r="BA175" s="431"/>
      <c r="BB175" s="432"/>
      <c r="BC175" s="38"/>
      <c r="BT175" s="114" t="s">
        <v>344</v>
      </c>
      <c r="BU175" s="114" t="s">
        <v>345</v>
      </c>
      <c r="BV175" s="114" t="s">
        <v>346</v>
      </c>
      <c r="BW175" s="114" t="s">
        <v>347</v>
      </c>
      <c r="BX175" s="114" t="s">
        <v>348</v>
      </c>
      <c r="BY175" s="114" t="s">
        <v>349</v>
      </c>
      <c r="BZ175" s="114" t="s">
        <v>350</v>
      </c>
      <c r="CA175" s="114" t="s">
        <v>351</v>
      </c>
      <c r="CB175" s="114" t="s">
        <v>352</v>
      </c>
      <c r="CC175" s="114" t="s">
        <v>353</v>
      </c>
      <c r="CD175" s="114" t="s">
        <v>354</v>
      </c>
      <c r="CE175" s="114" t="s">
        <v>355</v>
      </c>
      <c r="CF175" s="114" t="s">
        <v>344</v>
      </c>
      <c r="CG175" s="114" t="s">
        <v>345</v>
      </c>
      <c r="CH175" s="114" t="s">
        <v>346</v>
      </c>
      <c r="CI175" s="114" t="s">
        <v>347</v>
      </c>
      <c r="CJ175" s="114" t="s">
        <v>348</v>
      </c>
      <c r="CK175" s="114" t="s">
        <v>349</v>
      </c>
      <c r="CL175" s="114" t="s">
        <v>350</v>
      </c>
      <c r="CM175" s="114" t="s">
        <v>351</v>
      </c>
      <c r="CN175" s="114" t="s">
        <v>352</v>
      </c>
      <c r="CO175" s="114" t="s">
        <v>353</v>
      </c>
      <c r="CP175" s="114" t="s">
        <v>354</v>
      </c>
      <c r="CQ175" s="114" t="s">
        <v>355</v>
      </c>
    </row>
    <row r="176" spans="2:95" ht="12" customHeight="1">
      <c r="B176" s="37"/>
      <c r="C176" s="350" t="s">
        <v>165</v>
      </c>
      <c r="D176" s="351"/>
      <c r="E176" s="351"/>
      <c r="F176" s="351"/>
      <c r="G176" s="351"/>
      <c r="H176" s="351"/>
      <c r="I176" s="351"/>
      <c r="J176" s="351"/>
      <c r="K176" s="351"/>
      <c r="L176" s="351"/>
      <c r="M176" s="351"/>
      <c r="N176" s="351"/>
      <c r="O176" s="351"/>
      <c r="P176" s="352"/>
      <c r="Q176" s="559">
        <v>0</v>
      </c>
      <c r="R176" s="560"/>
      <c r="S176" s="563">
        <f>IF($AA$24="январь",BT176,IF($AA$24="февраль",BU176,IF($AA$24="март",BV176,IF($AA$24="апрель",BW176,IF($AA$24="май",BX176,IF($AA$24="июнь",BY176,IF($AA$24="июль",BZ176,IF($AA$24="август",CA176))))))))+IF($AA$24="сентябрь",CB176,IF($AA$24="октябрь",CC176,IF($AA$24="ноябрь",CD176,IF($AA$24="декабрь",CE176))))</f>
        <v>0</v>
      </c>
      <c r="T176" s="563"/>
      <c r="U176" s="563"/>
      <c r="V176" s="563"/>
      <c r="W176" s="563">
        <f>IF($AA$24="январь",BT176,IF($AA$24="февраль",(BT176+BU176)/2,IF($AA$24="март",(BT176+BU176+BV176)/3,IF($AA$24="апрель",(BT176+BU176+BV176+BW176)/4,IF($AA$24="май",(BT176+BU176+BV176+BW176+BX176)/5,IF($AA$24="июнь",(BT176+BU176+BV176+BW176+BX176+BY176)/6,IF($AA$24="июль",(BT176+BU176+BV176+BW176+BX176+BY176+BZ176)/7,IF($AA$24="август",(BT176+BU176+BV176+BW176+BX176+BY176+BZ176+CA176)/8))))))))+IF($AA$24="сентябрь",(BT176+BU176+BV176+BW176+BX176+BY176+BZ176+CA176+CB176)/9,IF($AA$24="октябрь",(BT176+BU176+BV176+BW176+BX176+BY176+BZ176+CA176+CB176+CC176)/10,IF($AA$24="ноябрь",(BT176+BU176+BV176+BW176+BX176+BY176+BZ176+CA176+CB176+CC176+CD176)/11,IF($AA$24="декабрь",(BT176+BU176+BV176+BW176+BX176+BY176+BZ176+CA176+CB176+CC176+CD176+CE176)/12))))</f>
        <v>0</v>
      </c>
      <c r="X176" s="563"/>
      <c r="Y176" s="563"/>
      <c r="Z176" s="563"/>
      <c r="AA176" s="512"/>
      <c r="AB176" s="513"/>
      <c r="AC176" s="513"/>
      <c r="AD176" s="514"/>
      <c r="AE176" s="512"/>
      <c r="AF176" s="513"/>
      <c r="AG176" s="513"/>
      <c r="AH176" s="514"/>
      <c r="AI176" s="510">
        <f>IF($AA$24="январь",CF176,IF($AA$24="февраль",CG176,IF($AA$24="март",CH176,IF($AA$24="апрель",CI176,IF($AA$24="май",CJ176,IF($AA$24="июнь",CK176,IF($AA$24="июль",CL176,IF($AA$24="август",CM176))))))))+IF($AA$24="сентябрь",CN176,IF($AA$24="октябрь",CO176,IF($AA$24="ноябрь",CP176,IF($AA$24="декабрь",CQ176))))</f>
        <v>0</v>
      </c>
      <c r="AJ176" s="510"/>
      <c r="AK176" s="510"/>
      <c r="AL176" s="510"/>
      <c r="AM176" s="510"/>
      <c r="AN176" s="510">
        <f>IF($AA$24="январь",CF176,IF($AA$24="февраль",(CF176+CG176),IF($AA$24="март",(CF176+CG176+CH176),IF($AA$24="апрель",(CF176+CG176+CH176+CI176),IF($AA$24="май",(CF176+CG176+CH176+CI176+CJ176),IF($AA$24="июнь",(CF176+CG176+CH176+CI176+CJ176+CK176),IF($AA$24="июль",(CF176+CG176+CH176+CI176+CJ176+CK176+CL176),IF($AA$24="август",(CF176+CG176+CH176+CI176+CJ176+CK176+CL176+CM176)))))))))+IF($AA$24="сентябрь",(CF176+CG176+CH176+CI176+CJ176+CK176+CL176+CM176+CN176),IF($AA$24="октябрь",(CF176+CG176+CH176+CI176+CJ176+CK176+CL176+CM176+CN176+CO176),IF($AA$24="ноябрь",(CF176+CG176+CH176+CI176+CJ176+CK176+CL176+CM176+CN176+CO176+CP176),IF($AA$24="декабрь",(CF176+CG176+CH176+CI176+CJ176+CK176+CL176+CM176+CN176+CO176+CP176+CQ176)))))</f>
        <v>0</v>
      </c>
      <c r="AO176" s="510"/>
      <c r="AP176" s="510"/>
      <c r="AQ176" s="510"/>
      <c r="AR176" s="510"/>
      <c r="AS176" s="500"/>
      <c r="AT176" s="501"/>
      <c r="AU176" s="501"/>
      <c r="AV176" s="501"/>
      <c r="AW176" s="502"/>
      <c r="AX176" s="500"/>
      <c r="AY176" s="501"/>
      <c r="AZ176" s="501"/>
      <c r="BA176" s="501"/>
      <c r="BB176" s="502"/>
      <c r="BC176" s="38"/>
      <c r="BT176" s="602"/>
      <c r="BU176" s="602"/>
      <c r="BV176" s="602"/>
      <c r="BW176" s="602"/>
      <c r="BX176" s="602"/>
      <c r="BY176" s="602"/>
      <c r="BZ176" s="602"/>
      <c r="CA176" s="602"/>
      <c r="CB176" s="602"/>
      <c r="CC176" s="602"/>
      <c r="CD176" s="602"/>
      <c r="CE176" s="602"/>
      <c r="CF176" s="610"/>
      <c r="CG176" s="610"/>
      <c r="CH176" s="610"/>
      <c r="CI176" s="610"/>
      <c r="CJ176" s="610"/>
      <c r="CK176" s="610"/>
      <c r="CL176" s="610"/>
      <c r="CM176" s="610"/>
      <c r="CN176" s="610"/>
      <c r="CO176" s="610"/>
      <c r="CP176" s="610"/>
      <c r="CQ176" s="610"/>
    </row>
    <row r="177" spans="2:95" ht="21" customHeight="1">
      <c r="B177" s="37"/>
      <c r="C177" s="489" t="s">
        <v>415</v>
      </c>
      <c r="D177" s="490"/>
      <c r="E177" s="490"/>
      <c r="F177" s="490"/>
      <c r="G177" s="490"/>
      <c r="H177" s="490"/>
      <c r="I177" s="490"/>
      <c r="J177" s="490"/>
      <c r="K177" s="490"/>
      <c r="L177" s="490"/>
      <c r="M177" s="490"/>
      <c r="N177" s="490"/>
      <c r="O177" s="490"/>
      <c r="P177" s="491"/>
      <c r="Q177" s="561"/>
      <c r="R177" s="562"/>
      <c r="S177" s="525"/>
      <c r="T177" s="525"/>
      <c r="U177" s="525"/>
      <c r="V177" s="525"/>
      <c r="W177" s="525"/>
      <c r="X177" s="525"/>
      <c r="Y177" s="525"/>
      <c r="Z177" s="525"/>
      <c r="AA177" s="515"/>
      <c r="AB177" s="516"/>
      <c r="AC177" s="516"/>
      <c r="AD177" s="517"/>
      <c r="AE177" s="515"/>
      <c r="AF177" s="516"/>
      <c r="AG177" s="516"/>
      <c r="AH177" s="517"/>
      <c r="AI177" s="511"/>
      <c r="AJ177" s="511"/>
      <c r="AK177" s="511"/>
      <c r="AL177" s="511"/>
      <c r="AM177" s="511"/>
      <c r="AN177" s="511"/>
      <c r="AO177" s="511"/>
      <c r="AP177" s="511"/>
      <c r="AQ177" s="511"/>
      <c r="AR177" s="511"/>
      <c r="AS177" s="503"/>
      <c r="AT177" s="504"/>
      <c r="AU177" s="504"/>
      <c r="AV177" s="504"/>
      <c r="AW177" s="505"/>
      <c r="AX177" s="503"/>
      <c r="AY177" s="504"/>
      <c r="AZ177" s="504"/>
      <c r="BA177" s="504"/>
      <c r="BB177" s="505"/>
      <c r="BC177" s="38"/>
      <c r="BT177" s="603"/>
      <c r="BU177" s="603"/>
      <c r="BV177" s="603"/>
      <c r="BW177" s="603"/>
      <c r="BX177" s="603"/>
      <c r="BY177" s="603"/>
      <c r="BZ177" s="603"/>
      <c r="CA177" s="603"/>
      <c r="CB177" s="603"/>
      <c r="CC177" s="603"/>
      <c r="CD177" s="603"/>
      <c r="CE177" s="603"/>
      <c r="CF177" s="611"/>
      <c r="CG177" s="611"/>
      <c r="CH177" s="611"/>
      <c r="CI177" s="611"/>
      <c r="CJ177" s="611"/>
      <c r="CK177" s="611"/>
      <c r="CL177" s="611"/>
      <c r="CM177" s="611"/>
      <c r="CN177" s="611"/>
      <c r="CO177" s="611"/>
      <c r="CP177" s="611"/>
      <c r="CQ177" s="611"/>
    </row>
    <row r="178" spans="2:95" ht="12" customHeight="1">
      <c r="B178" s="37"/>
      <c r="C178" s="494" t="s">
        <v>328</v>
      </c>
      <c r="D178" s="495"/>
      <c r="E178" s="495"/>
      <c r="F178" s="495"/>
      <c r="G178" s="495"/>
      <c r="H178" s="495"/>
      <c r="I178" s="495"/>
      <c r="J178" s="495"/>
      <c r="K178" s="495"/>
      <c r="L178" s="495"/>
      <c r="M178" s="495"/>
      <c r="N178" s="495"/>
      <c r="O178" s="495"/>
      <c r="P178" s="496"/>
      <c r="Q178" s="564">
        <v>1</v>
      </c>
      <c r="R178" s="565"/>
      <c r="S178" s="493">
        <f>IF($AA$24="январь",BT178,IF($AA$24="февраль",BU178,IF($AA$24="март",BV178,IF($AA$24="апрель",BW178,IF($AA$24="май",BX178,IF($AA$24="июнь",BY178,IF($AA$24="июль",BZ178,IF($AA$24="август",CA178))))))))+IF($AA$24="сентябрь",CB178,IF($AA$24="октябрь",CC178,IF($AA$24="ноябрь",CD178,IF($AA$24="декабрь",CE178))))</f>
        <v>0</v>
      </c>
      <c r="T178" s="493"/>
      <c r="U178" s="493"/>
      <c r="V178" s="493"/>
      <c r="W178" s="493">
        <f>IF($AA$24="январь",BT178,IF($AA$24="февраль",(BT178+BU178)/2,IF($AA$24="март",(BT178+BU178+BV178)/3,IF($AA$24="апрель",(BT178+BU178+BV178+BW178)/4,IF($AA$24="май",(BT178+BU178+BV178+BW178+BX178)/5,IF($AA$24="июнь",(BT178+BU178+BV178+BW178+BX178+BY178)/6,IF($AA$24="июль",(BT178+BU178+BV178+BW178+BX178+BY178+BZ178)/7,IF($AA$24="август",(BT178+BU178+BV178+BW178+BX178+BY178+BZ178+CA178)/8))))))))+IF($AA$24="сентябрь",(BT178+BU178+BV178+BW178+BX178+BY178+BZ178+CA178+CB178)/9,IF($AA$24="октябрь",(BT178+BU178+BV178+BW178+BX178+BY178+BZ178+CA178+CB178+CC178)/10,IF($AA$24="ноябрь",(BT178+BU178+BV178+BW178+BX178+BY178+BZ178+CA178+CB178+CC178+CD178)/11,IF($AA$24="декабрь",(BT178+BU178+BV178+BW178+BX178+BY178+BZ178+CA178+CB178+CC178+CD178+CE178)/12))))</f>
        <v>0</v>
      </c>
      <c r="X178" s="493"/>
      <c r="Y178" s="493"/>
      <c r="Z178" s="493"/>
      <c r="AA178" s="497"/>
      <c r="AB178" s="498"/>
      <c r="AC178" s="498"/>
      <c r="AD178" s="499"/>
      <c r="AE178" s="497"/>
      <c r="AF178" s="498"/>
      <c r="AG178" s="498"/>
      <c r="AH178" s="499"/>
      <c r="AI178" s="506">
        <f>IF($AA$24="январь",CF178,IF($AA$24="февраль",CG178,IF($AA$24="март",CH178,IF($AA$24="апрель",CI178,IF($AA$24="май",CJ178,IF($AA$24="июнь",CK178,IF($AA$24="июль",CL178,IF($AA$24="август",CM178))))))))+IF($AA$24="сентябрь",CN178,IF($AA$24="октябрь",CO178,IF($AA$24="ноябрь",CP178,IF($AA$24="декабрь",CQ178))))</f>
        <v>0</v>
      </c>
      <c r="AJ178" s="506"/>
      <c r="AK178" s="506"/>
      <c r="AL178" s="506"/>
      <c r="AM178" s="506"/>
      <c r="AN178" s="506">
        <f>IF($AA$24="январь",CF178,IF($AA$24="февраль",(CF178+CG178),IF($AA$24="март",(CF178+CG178+CH178),IF($AA$24="апрель",(CF178+CG178+CH178+CI178),IF($AA$24="май",(CF178+CG178+CH178+CI178+CJ178),IF($AA$24="июнь",(CF178+CG178+CH178+CI178+CJ178+CK178),IF($AA$24="июль",(CF178+CG178+CH178+CI178+CJ178+CK178+CL178),IF($AA$24="август",(CF178+CG178+CH178+CI178+CJ178+CK178+CL178+CM178)))))))))+IF($AA$24="сентябрь",(CF178+CG178+CH178+CI178+CJ178+CK178+CL178+CM178+CN178),IF($AA$24="октябрь",(CF178+CG178+CH178+CI178+CJ178+CK178+CL178+CM178+CN178+CO178),IF($AA$24="ноябрь",(CF178+CG178+CH178+CI178+CJ178+CK178+CL178+CM178+CN178+CO178+CP178),IF($AA$24="декабрь",(CF178+CG178+CH178+CI178+CJ178+CK178+CL178+CM178+CN178+CO178+CP178+CQ178)))))</f>
        <v>0</v>
      </c>
      <c r="AO178" s="506"/>
      <c r="AP178" s="506"/>
      <c r="AQ178" s="506"/>
      <c r="AR178" s="506"/>
      <c r="AS178" s="507"/>
      <c r="AT178" s="508"/>
      <c r="AU178" s="508"/>
      <c r="AV178" s="508"/>
      <c r="AW178" s="509"/>
      <c r="AX178" s="507"/>
      <c r="AY178" s="508"/>
      <c r="AZ178" s="508"/>
      <c r="BA178" s="508"/>
      <c r="BB178" s="509"/>
      <c r="BC178" s="38"/>
      <c r="BT178" s="182"/>
      <c r="BU178" s="182"/>
      <c r="BV178" s="182"/>
      <c r="BW178" s="182"/>
      <c r="BX178" s="182"/>
      <c r="BY178" s="182"/>
      <c r="BZ178" s="182"/>
      <c r="CA178" s="182"/>
      <c r="CB178" s="182"/>
      <c r="CC178" s="182"/>
      <c r="CD178" s="182"/>
      <c r="CE178" s="182"/>
      <c r="CF178" s="183"/>
      <c r="CG178" s="183"/>
      <c r="CH178" s="183"/>
      <c r="CI178" s="183"/>
      <c r="CJ178" s="183"/>
      <c r="CK178" s="183"/>
      <c r="CL178" s="183"/>
      <c r="CM178" s="183"/>
      <c r="CN178" s="183"/>
      <c r="CO178" s="183"/>
      <c r="CP178" s="183"/>
      <c r="CQ178" s="183"/>
    </row>
    <row r="179" spans="2:95" ht="12" customHeight="1">
      <c r="B179" s="37"/>
      <c r="C179" s="595" t="s">
        <v>329</v>
      </c>
      <c r="D179" s="596"/>
      <c r="E179" s="596"/>
      <c r="F179" s="596"/>
      <c r="G179" s="596"/>
      <c r="H179" s="596"/>
      <c r="I179" s="596"/>
      <c r="J179" s="596"/>
      <c r="K179" s="596"/>
      <c r="L179" s="596"/>
      <c r="M179" s="596"/>
      <c r="N179" s="596"/>
      <c r="O179" s="596"/>
      <c r="P179" s="597"/>
      <c r="Q179" s="558">
        <v>2</v>
      </c>
      <c r="R179" s="558"/>
      <c r="S179" s="493">
        <f>IF($AA$24="январь",BT179,IF($AA$24="февраль",BU179,IF($AA$24="март",BV179,IF($AA$24="апрель",BW179,IF($AA$24="май",BX179,IF($AA$24="июнь",BY179,IF($AA$24="июль",BZ179,IF($AA$24="август",CA179))))))))+IF($AA$24="сентябрь",CB179,IF($AA$24="октябрь",CC179,IF($AA$24="ноябрь",CD179,IF($AA$24="декабрь",CE179))))</f>
        <v>0</v>
      </c>
      <c r="T179" s="493"/>
      <c r="U179" s="493"/>
      <c r="V179" s="493"/>
      <c r="W179" s="493">
        <f>IF($AA$24="январь",BT179,IF($AA$24="февраль",(BT179+BU179)/2,IF($AA$24="март",(BT179+BU179+BV179)/3,IF($AA$24="апрель",(BT179+BU179+BV179+BW179)/4,IF($AA$24="май",(BT179+BU179+BV179+BW179+BX179)/5,IF($AA$24="июнь",(BT179+BU179+BV179+BW179+BX179+BY179)/6,IF($AA$24="июль",(BT179+BU179+BV179+BW179+BX179+BY179+BZ179)/7,IF($AA$24="август",(BT179+BU179+BV179+BW179+BX179+BY179+BZ179+CA179)/8))))))))+IF($AA$24="сентябрь",(BT179+BU179+BV179+BW179+BX179+BY179+BZ179+CA179+CB179)/9,IF($AA$24="октябрь",(BT179+BU179+BV179+BW179+BX179+BY179+BZ179+CA179+CB179+CC179)/10,IF($AA$24="ноябрь",(BT179+BU179+BV179+BW179+BX179+BY179+BZ179+CA179+CB179+CC179+CD179)/11,IF($AA$24="декабрь",(BT179+BU179+BV179+BW179+BX179+BY179+BZ179+CA179+CB179+CC179+CD179+CE179)/12))))</f>
        <v>0</v>
      </c>
      <c r="X179" s="493"/>
      <c r="Y179" s="493"/>
      <c r="Z179" s="493"/>
      <c r="AA179" s="493"/>
      <c r="AB179" s="493"/>
      <c r="AC179" s="493"/>
      <c r="AD179" s="493"/>
      <c r="AE179" s="493"/>
      <c r="AF179" s="493"/>
      <c r="AG179" s="493"/>
      <c r="AH179" s="493"/>
      <c r="AI179" s="506">
        <f>IF($AA$24="январь",CF179,IF($AA$24="февраль",CG179,IF($AA$24="март",CH179,IF($AA$24="апрель",CI179,IF($AA$24="май",CJ179,IF($AA$24="июнь",CK179,IF($AA$24="июль",CL179,IF($AA$24="август",CM179))))))))+IF($AA$24="сентябрь",CN179,IF($AA$24="октябрь",CO179,IF($AA$24="ноябрь",CP179,IF($AA$24="декабрь",CQ179))))</f>
        <v>0</v>
      </c>
      <c r="AJ179" s="506"/>
      <c r="AK179" s="506"/>
      <c r="AL179" s="506"/>
      <c r="AM179" s="506"/>
      <c r="AN179" s="506">
        <f>IF($AA$24="январь",CF179,IF($AA$24="февраль",(CF179+CG179),IF($AA$24="март",(CF179+CG179+CH179),IF($AA$24="апрель",(CF179+CG179+CH179+CI179),IF($AA$24="май",(CF179+CG179+CH179+CI179+CJ179),IF($AA$24="июнь",(CF179+CG179+CH179+CI179+CJ179+CK179),IF($AA$24="июль",(CF179+CG179+CH179+CI179+CJ179+CK179+CL179),IF($AA$24="август",(CF179+CG179+CH179+CI179+CJ179+CK179+CL179+CM179)))))))))+IF($AA$24="сентябрь",(CF179+CG179+CH179+CI179+CJ179+CK179+CL179+CM179+CN179),IF($AA$24="октябрь",(CF179+CG179+CH179+CI179+CJ179+CK179+CL179+CM179+CN179+CO179),IF($AA$24="ноябрь",(CF179+CG179+CH179+CI179+CJ179+CK179+CL179+CM179+CN179+CO179+CP179),IF($AA$24="декабрь",(CF179+CG179+CH179+CI179+CJ179+CK179+CL179+CM179+CN179+CO179+CP179+CQ179)))))</f>
        <v>0</v>
      </c>
      <c r="AO179" s="506"/>
      <c r="AP179" s="506"/>
      <c r="AQ179" s="506"/>
      <c r="AR179" s="506"/>
      <c r="AS179" s="519"/>
      <c r="AT179" s="519"/>
      <c r="AU179" s="519"/>
      <c r="AV179" s="519"/>
      <c r="AW179" s="519"/>
      <c r="AX179" s="519"/>
      <c r="AY179" s="519"/>
      <c r="AZ179" s="519"/>
      <c r="BA179" s="519"/>
      <c r="BB179" s="519"/>
      <c r="BC179" s="38"/>
      <c r="BT179" s="182"/>
      <c r="BU179" s="182"/>
      <c r="BV179" s="182"/>
      <c r="BW179" s="182"/>
      <c r="BX179" s="182"/>
      <c r="BY179" s="182"/>
      <c r="BZ179" s="182"/>
      <c r="CA179" s="182"/>
      <c r="CB179" s="182"/>
      <c r="CC179" s="182"/>
      <c r="CD179" s="182"/>
      <c r="CE179" s="182"/>
      <c r="CF179" s="183"/>
      <c r="CG179" s="183"/>
      <c r="CH179" s="183"/>
      <c r="CI179" s="183"/>
      <c r="CJ179" s="183"/>
      <c r="CK179" s="183"/>
      <c r="CL179" s="183"/>
      <c r="CM179" s="183"/>
      <c r="CN179" s="183"/>
      <c r="CO179" s="183"/>
      <c r="CP179" s="183"/>
      <c r="CQ179" s="183"/>
    </row>
    <row r="180" spans="2:95" ht="12" customHeight="1">
      <c r="B180" s="37"/>
      <c r="C180" s="592" t="s">
        <v>288</v>
      </c>
      <c r="D180" s="593"/>
      <c r="E180" s="593"/>
      <c r="F180" s="593"/>
      <c r="G180" s="593"/>
      <c r="H180" s="593"/>
      <c r="I180" s="593"/>
      <c r="J180" s="593"/>
      <c r="K180" s="593"/>
      <c r="L180" s="593"/>
      <c r="M180" s="593"/>
      <c r="N180" s="593"/>
      <c r="O180" s="593"/>
      <c r="P180" s="594"/>
      <c r="Q180" s="598">
        <v>3</v>
      </c>
      <c r="R180" s="599"/>
      <c r="S180" s="525">
        <f>IF($AA$24="январь",BT180,IF($AA$24="февраль",BU180,IF($AA$24="март",BV180,IF($AA$24="апрель",BW180,IF($AA$24="май",BX180,IF($AA$24="июнь",BY180,IF($AA$24="июль",BZ180,IF($AA$24="август",CA180))))))))+IF($AA$24="сентябрь",CB180,IF($AA$24="октябрь",CC180,IF($AA$24="ноябрь",CD180,IF($AA$24="декабрь",CE180))))</f>
        <v>0</v>
      </c>
      <c r="T180" s="525"/>
      <c r="U180" s="525"/>
      <c r="V180" s="525"/>
      <c r="W180" s="525">
        <f>IF($AA$24="январь",BT180,IF($AA$24="февраль",(BT180+BU180)/2,IF($AA$24="март",(BT180+BU180+BV180)/3,IF($AA$24="апрель",(BT180+BU180+BV180+BW180)/4,IF($AA$24="май",(BT180+BU180+BV180+BW180+BX180)/5,IF($AA$24="июнь",(BT180+BU180+BV180+BW180+BX180+BY180)/6,IF($AA$24="июль",(BT180+BU180+BV180+BW180+BX180+BY180+BZ180)/7,IF($AA$24="август",(BT180+BU180+BV180+BW180+BX180+BY180+BZ180+CA180)/8))))))))+IF($AA$24="сентябрь",(BT180+BU180+BV180+BW180+BX180+BY180+BZ180+CA180+CB180)/9,IF($AA$24="октябрь",(BT180+BU180+BV180+BW180+BX180+BY180+BZ180+CA180+CB180+CC180)/10,IF($AA$24="ноябрь",(BT180+BU180+BV180+BW180+BX180+BY180+BZ180+CA180+CB180+CC180+CD180)/11,IF($AA$24="декабрь",(BT180+BU180+BV180+BW180+BX180+BY180+BZ180+CA180+CB180+CC180+CD180+CE180)/12))))</f>
        <v>0</v>
      </c>
      <c r="X180" s="525"/>
      <c r="Y180" s="525"/>
      <c r="Z180" s="525"/>
      <c r="AA180" s="532"/>
      <c r="AB180" s="533"/>
      <c r="AC180" s="533"/>
      <c r="AD180" s="534"/>
      <c r="AE180" s="532"/>
      <c r="AF180" s="533"/>
      <c r="AG180" s="533"/>
      <c r="AH180" s="534"/>
      <c r="AI180" s="511">
        <f>IF($AA$24="январь",CF180,IF($AA$24="февраль",CG180,IF($AA$24="март",CH180,IF($AA$24="апрель",CI180,IF($AA$24="май",CJ180,IF($AA$24="июнь",CK180,IF($AA$24="июль",CL180,IF($AA$24="август",CM180))))))))+IF($AA$24="сентябрь",CN180,IF($AA$24="октябрь",CO180,IF($AA$24="ноябрь",CP180,IF($AA$24="декабрь",CQ180))))</f>
        <v>0</v>
      </c>
      <c r="AJ180" s="511"/>
      <c r="AK180" s="511"/>
      <c r="AL180" s="511"/>
      <c r="AM180" s="511"/>
      <c r="AN180" s="511">
        <f>IF($AA$24="январь",CF180,IF($AA$24="февраль",(CF180+CG180),IF($AA$24="март",(CF180+CG180+CH180),IF($AA$24="апрель",(CF180+CG180+CH180+CI180),IF($AA$24="май",(CF180+CG180+CH180+CI180+CJ180),IF($AA$24="июнь",(CF180+CG180+CH180+CI180+CJ180+CK180),IF($AA$24="июль",(CF180+CG180+CH180+CI180+CJ180+CK180+CL180),IF($AA$24="август",(CF180+CG180+CH180+CI180+CJ180+CK180+CL180+CM180)))))))))+IF($AA$24="сентябрь",(CF180+CG180+CH180+CI180+CJ180+CK180+CL180+CM180+CN180),IF($AA$24="октябрь",(CF180+CG180+CH180+CI180+CJ180+CK180+CL180+CM180+CN180+CO180),IF($AA$24="ноябрь",(CF180+CG180+CH180+CI180+CJ180+CK180+CL180+CM180+CN180+CO180+CP180),IF($AA$24="декабрь",(CF180+CG180+CH180+CI180+CJ180+CK180+CL180+CM180+CN180+CO180+CP180+CQ180)))))</f>
        <v>0</v>
      </c>
      <c r="AO180" s="511"/>
      <c r="AP180" s="511"/>
      <c r="AQ180" s="511"/>
      <c r="AR180" s="511"/>
      <c r="AS180" s="503"/>
      <c r="AT180" s="504"/>
      <c r="AU180" s="504"/>
      <c r="AV180" s="504"/>
      <c r="AW180" s="505"/>
      <c r="AX180" s="503"/>
      <c r="AY180" s="504"/>
      <c r="AZ180" s="504"/>
      <c r="BA180" s="504"/>
      <c r="BB180" s="505"/>
      <c r="BC180" s="38"/>
      <c r="BT180" s="603"/>
      <c r="BU180" s="603"/>
      <c r="BV180" s="603"/>
      <c r="BW180" s="603"/>
      <c r="BX180" s="603"/>
      <c r="BY180" s="603"/>
      <c r="BZ180" s="603"/>
      <c r="CA180" s="603"/>
      <c r="CB180" s="603"/>
      <c r="CC180" s="603"/>
      <c r="CD180" s="603"/>
      <c r="CE180" s="603"/>
      <c r="CF180" s="611"/>
      <c r="CG180" s="611"/>
      <c r="CH180" s="611"/>
      <c r="CI180" s="611"/>
      <c r="CJ180" s="611"/>
      <c r="CK180" s="611"/>
      <c r="CL180" s="611"/>
      <c r="CM180" s="611"/>
      <c r="CN180" s="611"/>
      <c r="CO180" s="611"/>
      <c r="CP180" s="611"/>
      <c r="CQ180" s="611"/>
    </row>
    <row r="181" spans="2:95" ht="12" customHeight="1">
      <c r="B181" s="37"/>
      <c r="C181" s="489" t="s">
        <v>330</v>
      </c>
      <c r="D181" s="490"/>
      <c r="E181" s="490"/>
      <c r="F181" s="490"/>
      <c r="G181" s="490"/>
      <c r="H181" s="490"/>
      <c r="I181" s="490"/>
      <c r="J181" s="490"/>
      <c r="K181" s="490"/>
      <c r="L181" s="490"/>
      <c r="M181" s="490"/>
      <c r="N181" s="490"/>
      <c r="O181" s="490"/>
      <c r="P181" s="491"/>
      <c r="Q181" s="598"/>
      <c r="R181" s="599"/>
      <c r="S181" s="525"/>
      <c r="T181" s="525"/>
      <c r="U181" s="525"/>
      <c r="V181" s="525"/>
      <c r="W181" s="525"/>
      <c r="X181" s="525"/>
      <c r="Y181" s="525"/>
      <c r="Z181" s="525"/>
      <c r="AA181" s="532"/>
      <c r="AB181" s="533"/>
      <c r="AC181" s="533"/>
      <c r="AD181" s="534"/>
      <c r="AE181" s="532"/>
      <c r="AF181" s="533"/>
      <c r="AG181" s="533"/>
      <c r="AH181" s="534"/>
      <c r="AI181" s="511"/>
      <c r="AJ181" s="511"/>
      <c r="AK181" s="511"/>
      <c r="AL181" s="511"/>
      <c r="AM181" s="511"/>
      <c r="AN181" s="511"/>
      <c r="AO181" s="511"/>
      <c r="AP181" s="511"/>
      <c r="AQ181" s="511"/>
      <c r="AR181" s="511"/>
      <c r="AS181" s="503"/>
      <c r="AT181" s="504"/>
      <c r="AU181" s="504"/>
      <c r="AV181" s="504"/>
      <c r="AW181" s="505"/>
      <c r="AX181" s="503"/>
      <c r="AY181" s="504"/>
      <c r="AZ181" s="504"/>
      <c r="BA181" s="504"/>
      <c r="BB181" s="505"/>
      <c r="BC181" s="38"/>
      <c r="BT181" s="603"/>
      <c r="BU181" s="603"/>
      <c r="BV181" s="603"/>
      <c r="BW181" s="603"/>
      <c r="BX181" s="603"/>
      <c r="BY181" s="603"/>
      <c r="BZ181" s="603"/>
      <c r="CA181" s="603"/>
      <c r="CB181" s="603"/>
      <c r="CC181" s="603"/>
      <c r="CD181" s="603"/>
      <c r="CE181" s="603"/>
      <c r="CF181" s="611"/>
      <c r="CG181" s="611"/>
      <c r="CH181" s="611"/>
      <c r="CI181" s="611"/>
      <c r="CJ181" s="611"/>
      <c r="CK181" s="611"/>
      <c r="CL181" s="611"/>
      <c r="CM181" s="611"/>
      <c r="CN181" s="611"/>
      <c r="CO181" s="611"/>
      <c r="CP181" s="611"/>
      <c r="CQ181" s="611"/>
    </row>
    <row r="182" spans="2:95" ht="15.75" customHeight="1">
      <c r="B182" s="37"/>
      <c r="C182" s="521" t="s">
        <v>455</v>
      </c>
      <c r="D182" s="521"/>
      <c r="E182" s="521"/>
      <c r="F182" s="521"/>
      <c r="G182" s="521"/>
      <c r="H182" s="521"/>
      <c r="I182" s="521"/>
      <c r="J182" s="521"/>
      <c r="K182" s="521"/>
      <c r="L182" s="521"/>
      <c r="M182" s="521"/>
      <c r="N182" s="521"/>
      <c r="O182" s="521"/>
      <c r="P182" s="521"/>
      <c r="Q182" s="523">
        <v>4</v>
      </c>
      <c r="R182" s="523"/>
      <c r="S182" s="525">
        <f>IF($AA$24="январь",BT182,IF($AA$24="февраль",BU182,IF($AA$24="март",BV182,IF($AA$24="апрель",BW182,IF($AA$24="май",BX182,IF($AA$24="июнь",BY182,IF($AA$24="июль",BZ182,IF($AA$24="август",CA182))))))))+IF($AA$24="сентябрь",CB182,IF($AA$24="октябрь",CC182,IF($AA$24="ноябрь",CD182,IF($AA$24="декабрь",CE182))))</f>
        <v>0</v>
      </c>
      <c r="T182" s="525"/>
      <c r="U182" s="525"/>
      <c r="V182" s="525"/>
      <c r="W182" s="525">
        <f>IF($AA$24="январь",BT182,IF($AA$24="февраль",(BT182+BU182)/2,IF($AA$24="март",(BT182+BU182+BV182)/3,IF($AA$24="апрель",(BT182+BU182+BV182+BW182)/4,IF($AA$24="май",(BT182+BU182+BV182+BW182+BX182)/5,IF($AA$24="июнь",(BT182+BU182+BV182+BW182+BX182+BY182)/6,IF($AA$24="июль",(BT182+BU182+BV182+BW182+BX182+BY182+BZ182)/7,IF($AA$24="август",(BT182+BU182+BV182+BW182+BX182+BY182+BZ182+CA182)/8))))))))+IF($AA$24="сентябрь",(BT182+BU182+BV182+BW182+BX182+BY182+BZ182+CA182+CB182)/9,IF($AA$24="октябрь",(BT182+BU182+BV182+BW182+BX182+BY182+BZ182+CA182+CB182+CC182)/10,IF($AA$24="ноябрь",(BT182+BU182+BV182+BW182+BX182+BY182+BZ182+CA182+CB182+CC182+CD182)/11,IF($AA$24="декабрь",(BT182+BU182+BV182+BW182+BX182+BY182+BZ182+CA182+CB182+CC182+CD182+CE182)/12))))</f>
        <v>0</v>
      </c>
      <c r="X182" s="525"/>
      <c r="Y182" s="525"/>
      <c r="Z182" s="525"/>
      <c r="AA182" s="527"/>
      <c r="AB182" s="527"/>
      <c r="AC182" s="527"/>
      <c r="AD182" s="527"/>
      <c r="AE182" s="527"/>
      <c r="AF182" s="527"/>
      <c r="AG182" s="527"/>
      <c r="AH182" s="527"/>
      <c r="AI182" s="511">
        <f>IF($AA$24="январь",CF182,IF($AA$24="февраль",CG182,IF($AA$24="март",CH182,IF($AA$24="апрель",CI182,IF($AA$24="май",CJ182,IF($AA$24="июнь",CK182,IF($AA$24="июль",CL182,IF($AA$24="август",CM182))))))))+IF($AA$24="сентябрь",CN182,IF($AA$24="октябрь",CO182,IF($AA$24="ноябрь",CP182,IF($AA$24="декабрь",CQ182))))</f>
        <v>0</v>
      </c>
      <c r="AJ182" s="511"/>
      <c r="AK182" s="511"/>
      <c r="AL182" s="511"/>
      <c r="AM182" s="511"/>
      <c r="AN182" s="511">
        <f>IF($AA$24="январь",CF182,IF($AA$24="февраль",(CF182+CG182),IF($AA$24="март",(CF182+CG182+CH182),IF($AA$24="апрель",(CF182+CG182+CH182+CI182),IF($AA$24="май",(CF182+CG182+CH182+CI182+CJ182),IF($AA$24="июнь",(CF182+CG182+CH182+CI182+CJ182+CK182),IF($AA$24="июль",(CF182+CG182+CH182+CI182+CJ182+CK182+CL182),IF($AA$24="август",(CF182+CG182+CH182+CI182+CJ182+CK182+CL182+CM182)))))))))+IF($AA$24="сентябрь",(CF182+CG182+CH182+CI182+CJ182+CK182+CL182+CM182+CN182),IF($AA$24="октябрь",(CF182+CG182+CH182+CI182+CJ182+CK182+CL182+CM182+CN182+CO182),IF($AA$24="ноябрь",(CF182+CG182+CH182+CI182+CJ182+CK182+CL182+CM182+CN182+CO182+CP182),IF($AA$24="декабрь",(CF182+CG182+CH182+CI182+CJ182+CK182+CL182+CM182+CN182+CO182+CP182+CQ182)))))</f>
        <v>0</v>
      </c>
      <c r="AO182" s="511"/>
      <c r="AP182" s="511"/>
      <c r="AQ182" s="511"/>
      <c r="AR182" s="511"/>
      <c r="AS182" s="519"/>
      <c r="AT182" s="519"/>
      <c r="AU182" s="519"/>
      <c r="AV182" s="519"/>
      <c r="AW182" s="519"/>
      <c r="AX182" s="519"/>
      <c r="AY182" s="519"/>
      <c r="AZ182" s="519"/>
      <c r="BA182" s="519"/>
      <c r="BB182" s="519"/>
      <c r="BC182" s="38"/>
      <c r="BT182" s="603"/>
      <c r="BU182" s="603"/>
      <c r="BV182" s="603"/>
      <c r="BW182" s="603"/>
      <c r="BX182" s="603"/>
      <c r="BY182" s="603"/>
      <c r="BZ182" s="603"/>
      <c r="CA182" s="603"/>
      <c r="CB182" s="603"/>
      <c r="CC182" s="603"/>
      <c r="CD182" s="603"/>
      <c r="CE182" s="603"/>
      <c r="CF182" s="611"/>
      <c r="CG182" s="611"/>
      <c r="CH182" s="611"/>
      <c r="CI182" s="611"/>
      <c r="CJ182" s="611"/>
      <c r="CK182" s="611"/>
      <c r="CL182" s="611"/>
      <c r="CM182" s="611"/>
      <c r="CN182" s="611"/>
      <c r="CO182" s="611"/>
      <c r="CP182" s="611"/>
      <c r="CQ182" s="611"/>
    </row>
    <row r="183" spans="2:95" ht="18" customHeight="1">
      <c r="B183" s="37"/>
      <c r="C183" s="522"/>
      <c r="D183" s="522"/>
      <c r="E183" s="522"/>
      <c r="F183" s="522"/>
      <c r="G183" s="522"/>
      <c r="H183" s="522"/>
      <c r="I183" s="522"/>
      <c r="J183" s="522"/>
      <c r="K183" s="522"/>
      <c r="L183" s="522"/>
      <c r="M183" s="522"/>
      <c r="N183" s="522"/>
      <c r="O183" s="522"/>
      <c r="P183" s="522"/>
      <c r="Q183" s="524"/>
      <c r="R183" s="524"/>
      <c r="S183" s="526"/>
      <c r="T183" s="526"/>
      <c r="U183" s="526"/>
      <c r="V183" s="526"/>
      <c r="W183" s="526"/>
      <c r="X183" s="526"/>
      <c r="Y183" s="526"/>
      <c r="Z183" s="526"/>
      <c r="AA183" s="528"/>
      <c r="AB183" s="528"/>
      <c r="AC183" s="528"/>
      <c r="AD183" s="528"/>
      <c r="AE183" s="528"/>
      <c r="AF183" s="528"/>
      <c r="AG183" s="528"/>
      <c r="AH183" s="528"/>
      <c r="AI183" s="535"/>
      <c r="AJ183" s="535"/>
      <c r="AK183" s="535"/>
      <c r="AL183" s="535"/>
      <c r="AM183" s="535"/>
      <c r="AN183" s="535"/>
      <c r="AO183" s="535"/>
      <c r="AP183" s="535"/>
      <c r="AQ183" s="535"/>
      <c r="AR183" s="535"/>
      <c r="AS183" s="520"/>
      <c r="AT183" s="520"/>
      <c r="AU183" s="520"/>
      <c r="AV183" s="520"/>
      <c r="AW183" s="520"/>
      <c r="AX183" s="520"/>
      <c r="AY183" s="520"/>
      <c r="AZ183" s="520"/>
      <c r="BA183" s="520"/>
      <c r="BB183" s="520"/>
      <c r="BC183" s="38"/>
      <c r="BT183" s="609"/>
      <c r="BU183" s="609"/>
      <c r="BV183" s="609"/>
      <c r="BW183" s="609"/>
      <c r="BX183" s="609"/>
      <c r="BY183" s="609"/>
      <c r="BZ183" s="609"/>
      <c r="CA183" s="609"/>
      <c r="CB183" s="609"/>
      <c r="CC183" s="609"/>
      <c r="CD183" s="609"/>
      <c r="CE183" s="609"/>
      <c r="CF183" s="612"/>
      <c r="CG183" s="612"/>
      <c r="CH183" s="612"/>
      <c r="CI183" s="612"/>
      <c r="CJ183" s="612"/>
      <c r="CK183" s="612"/>
      <c r="CL183" s="612"/>
      <c r="CM183" s="612"/>
      <c r="CN183" s="612"/>
      <c r="CO183" s="612"/>
      <c r="CP183" s="612"/>
      <c r="CQ183" s="612"/>
    </row>
    <row r="184" spans="2:55" ht="6.75" customHeight="1">
      <c r="B184" s="37"/>
      <c r="C184" s="146"/>
      <c r="D184" s="146"/>
      <c r="E184" s="146"/>
      <c r="F184" s="146"/>
      <c r="G184" s="146"/>
      <c r="H184" s="146"/>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38"/>
    </row>
    <row r="185" spans="2:55" ht="6.75" customHeight="1">
      <c r="B185" s="37"/>
      <c r="C185" s="132" t="s">
        <v>456</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38"/>
    </row>
    <row r="186" spans="2:55" ht="12" customHeight="1">
      <c r="B186" s="37"/>
      <c r="C186" s="132" t="s">
        <v>166</v>
      </c>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38"/>
    </row>
    <row r="187" spans="2:55" ht="12" customHeight="1">
      <c r="B187" s="37"/>
      <c r="C187" s="53"/>
      <c r="D187" s="10"/>
      <c r="E187" s="10"/>
      <c r="F187" s="10"/>
      <c r="G187" s="10"/>
      <c r="H187" s="10"/>
      <c r="I187" s="10"/>
      <c r="J187" s="10"/>
      <c r="K187" s="10"/>
      <c r="L187" s="10"/>
      <c r="M187" s="10"/>
      <c r="N187" s="10"/>
      <c r="O187" s="10"/>
      <c r="P187" s="10"/>
      <c r="Q187" s="51"/>
      <c r="R187" s="51"/>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38"/>
    </row>
    <row r="188" spans="2:55" ht="12" customHeight="1">
      <c r="B188" s="37"/>
      <c r="C188" s="278" t="s">
        <v>274</v>
      </c>
      <c r="D188" s="278"/>
      <c r="E188" s="278"/>
      <c r="F188" s="278"/>
      <c r="G188" s="278"/>
      <c r="H188" s="278"/>
      <c r="I188" s="278"/>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c r="BB188" s="278"/>
      <c r="BC188" s="38"/>
    </row>
    <row r="189" spans="2:55" ht="12" customHeight="1">
      <c r="B189" s="37"/>
      <c r="C189" s="336" t="s">
        <v>275</v>
      </c>
      <c r="D189" s="336"/>
      <c r="E189" s="336"/>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336"/>
      <c r="AY189" s="336"/>
      <c r="AZ189" s="336"/>
      <c r="BA189" s="336"/>
      <c r="BB189" s="336"/>
      <c r="BC189" s="38"/>
    </row>
    <row r="190" spans="2:55" ht="9.75" customHeight="1">
      <c r="B190" s="3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24" t="s">
        <v>416</v>
      </c>
      <c r="BC190" s="38"/>
    </row>
    <row r="191" spans="2:55" ht="5.25" customHeight="1">
      <c r="B191" s="37"/>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38"/>
    </row>
    <row r="192" spans="2:55" ht="12" customHeight="1">
      <c r="B192" s="37"/>
      <c r="C192" s="229" t="s">
        <v>457</v>
      </c>
      <c r="D192" s="229"/>
      <c r="E192" s="229"/>
      <c r="F192" s="229"/>
      <c r="G192" s="229"/>
      <c r="H192" s="229"/>
      <c r="I192" s="229"/>
      <c r="J192" s="229"/>
      <c r="K192" s="229"/>
      <c r="L192" s="229"/>
      <c r="M192" s="229"/>
      <c r="N192" s="229"/>
      <c r="O192" s="229"/>
      <c r="P192" s="229"/>
      <c r="Q192" s="314" t="s">
        <v>458</v>
      </c>
      <c r="R192" s="315"/>
      <c r="S192" s="315"/>
      <c r="T192" s="315"/>
      <c r="U192" s="315"/>
      <c r="V192" s="316"/>
      <c r="W192" s="229" t="s">
        <v>272</v>
      </c>
      <c r="X192" s="229"/>
      <c r="Y192" s="229"/>
      <c r="Z192" s="229"/>
      <c r="AA192" s="229"/>
      <c r="AB192" s="229"/>
      <c r="AC192" s="229"/>
      <c r="AD192" s="229"/>
      <c r="AE192" s="229"/>
      <c r="AF192" s="229"/>
      <c r="AG192" s="229"/>
      <c r="AH192" s="229"/>
      <c r="AI192" s="229"/>
      <c r="AJ192" s="229"/>
      <c r="AK192" s="229"/>
      <c r="AL192" s="229"/>
      <c r="AM192" s="229" t="s">
        <v>381</v>
      </c>
      <c r="AN192" s="229"/>
      <c r="AO192" s="229"/>
      <c r="AP192" s="229"/>
      <c r="AQ192" s="229"/>
      <c r="AR192" s="229"/>
      <c r="AS192" s="229"/>
      <c r="AT192" s="229"/>
      <c r="AU192" s="229"/>
      <c r="AV192" s="229"/>
      <c r="AW192" s="229"/>
      <c r="AX192" s="229"/>
      <c r="AY192" s="229"/>
      <c r="AZ192" s="229"/>
      <c r="BA192" s="229"/>
      <c r="BB192" s="229"/>
      <c r="BC192" s="38"/>
    </row>
    <row r="193" spans="2:55" ht="12" customHeight="1">
      <c r="B193" s="37"/>
      <c r="C193" s="229"/>
      <c r="D193" s="229"/>
      <c r="E193" s="229"/>
      <c r="F193" s="229"/>
      <c r="G193" s="229"/>
      <c r="H193" s="229"/>
      <c r="I193" s="229"/>
      <c r="J193" s="229"/>
      <c r="K193" s="229"/>
      <c r="L193" s="229"/>
      <c r="M193" s="229"/>
      <c r="N193" s="229"/>
      <c r="O193" s="229"/>
      <c r="P193" s="229"/>
      <c r="Q193" s="317"/>
      <c r="R193" s="318"/>
      <c r="S193" s="318"/>
      <c r="T193" s="318"/>
      <c r="U193" s="318"/>
      <c r="V193" s="31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38"/>
    </row>
    <row r="194" spans="2:55" ht="12" customHeight="1">
      <c r="B194" s="37"/>
      <c r="C194" s="229"/>
      <c r="D194" s="229"/>
      <c r="E194" s="229"/>
      <c r="F194" s="229"/>
      <c r="G194" s="229"/>
      <c r="H194" s="229"/>
      <c r="I194" s="229"/>
      <c r="J194" s="229"/>
      <c r="K194" s="229"/>
      <c r="L194" s="229"/>
      <c r="M194" s="229"/>
      <c r="N194" s="229"/>
      <c r="O194" s="229"/>
      <c r="P194" s="229"/>
      <c r="Q194" s="317"/>
      <c r="R194" s="318"/>
      <c r="S194" s="318"/>
      <c r="T194" s="318"/>
      <c r="U194" s="318"/>
      <c r="V194" s="31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38"/>
    </row>
    <row r="195" spans="2:55" ht="12" customHeight="1">
      <c r="B195" s="37"/>
      <c r="C195" s="229"/>
      <c r="D195" s="229"/>
      <c r="E195" s="229"/>
      <c r="F195" s="229"/>
      <c r="G195" s="229"/>
      <c r="H195" s="229"/>
      <c r="I195" s="229"/>
      <c r="J195" s="229"/>
      <c r="K195" s="229"/>
      <c r="L195" s="229"/>
      <c r="M195" s="229"/>
      <c r="N195" s="229"/>
      <c r="O195" s="229"/>
      <c r="P195" s="229"/>
      <c r="Q195" s="317"/>
      <c r="R195" s="318"/>
      <c r="S195" s="318"/>
      <c r="T195" s="318"/>
      <c r="U195" s="318"/>
      <c r="V195" s="319"/>
      <c r="W195" s="566" t="s">
        <v>241</v>
      </c>
      <c r="X195" s="229"/>
      <c r="Y195" s="229"/>
      <c r="Z195" s="229"/>
      <c r="AA195" s="531" t="s">
        <v>242</v>
      </c>
      <c r="AB195" s="531"/>
      <c r="AC195" s="531"/>
      <c r="AD195" s="531"/>
      <c r="AE195" s="531" t="s">
        <v>273</v>
      </c>
      <c r="AF195" s="531"/>
      <c r="AG195" s="531"/>
      <c r="AH195" s="531"/>
      <c r="AI195" s="531" t="s">
        <v>414</v>
      </c>
      <c r="AJ195" s="531"/>
      <c r="AK195" s="531"/>
      <c r="AL195" s="531"/>
      <c r="AM195" s="531" t="s">
        <v>241</v>
      </c>
      <c r="AN195" s="531"/>
      <c r="AO195" s="531"/>
      <c r="AP195" s="531"/>
      <c r="AQ195" s="531" t="s">
        <v>242</v>
      </c>
      <c r="AR195" s="531"/>
      <c r="AS195" s="531"/>
      <c r="AT195" s="531"/>
      <c r="AU195" s="531" t="s">
        <v>273</v>
      </c>
      <c r="AV195" s="531"/>
      <c r="AW195" s="531"/>
      <c r="AX195" s="531"/>
      <c r="AY195" s="531" t="s">
        <v>17</v>
      </c>
      <c r="AZ195" s="531"/>
      <c r="BA195" s="531"/>
      <c r="BB195" s="531"/>
      <c r="BC195" s="38"/>
    </row>
    <row r="196" spans="2:55" ht="12" customHeight="1">
      <c r="B196" s="37"/>
      <c r="C196" s="229"/>
      <c r="D196" s="229"/>
      <c r="E196" s="229"/>
      <c r="F196" s="229"/>
      <c r="G196" s="229"/>
      <c r="H196" s="229"/>
      <c r="I196" s="229"/>
      <c r="J196" s="229"/>
      <c r="K196" s="229"/>
      <c r="L196" s="229"/>
      <c r="M196" s="229"/>
      <c r="N196" s="229"/>
      <c r="O196" s="229"/>
      <c r="P196" s="229"/>
      <c r="Q196" s="317"/>
      <c r="R196" s="318"/>
      <c r="S196" s="318"/>
      <c r="T196" s="318"/>
      <c r="U196" s="318"/>
      <c r="V196" s="319"/>
      <c r="W196" s="566"/>
      <c r="X196" s="229"/>
      <c r="Y196" s="229"/>
      <c r="Z196" s="229"/>
      <c r="AA196" s="531"/>
      <c r="AB196" s="531"/>
      <c r="AC196" s="531"/>
      <c r="AD196" s="531"/>
      <c r="AE196" s="531"/>
      <c r="AF196" s="531"/>
      <c r="AG196" s="531"/>
      <c r="AH196" s="531"/>
      <c r="AI196" s="531"/>
      <c r="AJ196" s="531"/>
      <c r="AK196" s="531"/>
      <c r="AL196" s="531"/>
      <c r="AM196" s="531"/>
      <c r="AN196" s="531"/>
      <c r="AO196" s="531"/>
      <c r="AP196" s="531"/>
      <c r="AQ196" s="531"/>
      <c r="AR196" s="531"/>
      <c r="AS196" s="531"/>
      <c r="AT196" s="531"/>
      <c r="AU196" s="531"/>
      <c r="AV196" s="531"/>
      <c r="AW196" s="531"/>
      <c r="AX196" s="531"/>
      <c r="AY196" s="531"/>
      <c r="AZ196" s="531"/>
      <c r="BA196" s="531"/>
      <c r="BB196" s="531"/>
      <c r="BC196" s="38"/>
    </row>
    <row r="197" spans="2:55" ht="12" customHeight="1">
      <c r="B197" s="37"/>
      <c r="C197" s="229"/>
      <c r="D197" s="229"/>
      <c r="E197" s="229"/>
      <c r="F197" s="229"/>
      <c r="G197" s="229"/>
      <c r="H197" s="229"/>
      <c r="I197" s="229"/>
      <c r="J197" s="229"/>
      <c r="K197" s="229"/>
      <c r="L197" s="229"/>
      <c r="M197" s="229"/>
      <c r="N197" s="229"/>
      <c r="O197" s="229"/>
      <c r="P197" s="229"/>
      <c r="Q197" s="317"/>
      <c r="R197" s="318"/>
      <c r="S197" s="318"/>
      <c r="T197" s="318"/>
      <c r="U197" s="318"/>
      <c r="V197" s="319"/>
      <c r="W197" s="566"/>
      <c r="X197" s="229"/>
      <c r="Y197" s="229"/>
      <c r="Z197" s="229"/>
      <c r="AA197" s="531"/>
      <c r="AB197" s="531"/>
      <c r="AC197" s="531"/>
      <c r="AD197" s="531"/>
      <c r="AE197" s="531"/>
      <c r="AF197" s="531"/>
      <c r="AG197" s="531"/>
      <c r="AH197" s="531"/>
      <c r="AI197" s="531"/>
      <c r="AJ197" s="531"/>
      <c r="AK197" s="531"/>
      <c r="AL197" s="531"/>
      <c r="AM197" s="531"/>
      <c r="AN197" s="531"/>
      <c r="AO197" s="531"/>
      <c r="AP197" s="531"/>
      <c r="AQ197" s="531"/>
      <c r="AR197" s="531"/>
      <c r="AS197" s="531"/>
      <c r="AT197" s="531"/>
      <c r="AU197" s="531"/>
      <c r="AV197" s="531"/>
      <c r="AW197" s="531"/>
      <c r="AX197" s="531"/>
      <c r="AY197" s="531"/>
      <c r="AZ197" s="531"/>
      <c r="BA197" s="531"/>
      <c r="BB197" s="531"/>
      <c r="BC197" s="38"/>
    </row>
    <row r="198" spans="2:95" ht="12" customHeight="1">
      <c r="B198" s="37"/>
      <c r="C198" s="229"/>
      <c r="D198" s="229"/>
      <c r="E198" s="229"/>
      <c r="F198" s="229"/>
      <c r="G198" s="229"/>
      <c r="H198" s="229"/>
      <c r="I198" s="229"/>
      <c r="J198" s="229"/>
      <c r="K198" s="229"/>
      <c r="L198" s="229"/>
      <c r="M198" s="229"/>
      <c r="N198" s="229"/>
      <c r="O198" s="229"/>
      <c r="P198" s="229"/>
      <c r="Q198" s="317"/>
      <c r="R198" s="318"/>
      <c r="S198" s="318"/>
      <c r="T198" s="318"/>
      <c r="U198" s="318"/>
      <c r="V198" s="319"/>
      <c r="W198" s="566"/>
      <c r="X198" s="229"/>
      <c r="Y198" s="229"/>
      <c r="Z198" s="229"/>
      <c r="AA198" s="531"/>
      <c r="AB198" s="531"/>
      <c r="AC198" s="531"/>
      <c r="AD198" s="531"/>
      <c r="AE198" s="531"/>
      <c r="AF198" s="531"/>
      <c r="AG198" s="531"/>
      <c r="AH198" s="531"/>
      <c r="AI198" s="531"/>
      <c r="AJ198" s="531"/>
      <c r="AK198" s="531"/>
      <c r="AL198" s="531"/>
      <c r="AM198" s="531"/>
      <c r="AN198" s="531"/>
      <c r="AO198" s="531"/>
      <c r="AP198" s="531"/>
      <c r="AQ198" s="531"/>
      <c r="AR198" s="531"/>
      <c r="AS198" s="531"/>
      <c r="AT198" s="531"/>
      <c r="AU198" s="531"/>
      <c r="AV198" s="531"/>
      <c r="AW198" s="531"/>
      <c r="AX198" s="531"/>
      <c r="AY198" s="531"/>
      <c r="AZ198" s="531"/>
      <c r="BA198" s="531"/>
      <c r="BB198" s="531"/>
      <c r="BC198" s="38"/>
      <c r="BT198" s="314" t="s">
        <v>371</v>
      </c>
      <c r="BU198" s="604"/>
      <c r="BV198" s="604"/>
      <c r="BW198" s="604"/>
      <c r="BX198" s="604"/>
      <c r="BY198" s="604"/>
      <c r="BZ198" s="604"/>
      <c r="CA198" s="604"/>
      <c r="CB198" s="604"/>
      <c r="CC198" s="604"/>
      <c r="CD198" s="604"/>
      <c r="CE198" s="605"/>
      <c r="CF198" s="314" t="s">
        <v>257</v>
      </c>
      <c r="CG198" s="604"/>
      <c r="CH198" s="604"/>
      <c r="CI198" s="604"/>
      <c r="CJ198" s="604"/>
      <c r="CK198" s="604"/>
      <c r="CL198" s="604"/>
      <c r="CM198" s="604"/>
      <c r="CN198" s="604"/>
      <c r="CO198" s="604"/>
      <c r="CP198" s="604"/>
      <c r="CQ198" s="605"/>
    </row>
    <row r="199" spans="2:95" ht="14.25" customHeight="1">
      <c r="B199" s="37"/>
      <c r="C199" s="229"/>
      <c r="D199" s="229"/>
      <c r="E199" s="229"/>
      <c r="F199" s="229"/>
      <c r="G199" s="229"/>
      <c r="H199" s="229"/>
      <c r="I199" s="229"/>
      <c r="J199" s="229"/>
      <c r="K199" s="229"/>
      <c r="L199" s="229"/>
      <c r="M199" s="229"/>
      <c r="N199" s="229"/>
      <c r="O199" s="229"/>
      <c r="P199" s="229"/>
      <c r="Q199" s="320"/>
      <c r="R199" s="321"/>
      <c r="S199" s="321"/>
      <c r="T199" s="321"/>
      <c r="U199" s="321"/>
      <c r="V199" s="322"/>
      <c r="W199" s="566"/>
      <c r="X199" s="229"/>
      <c r="Y199" s="229"/>
      <c r="Z199" s="229"/>
      <c r="AA199" s="531"/>
      <c r="AB199" s="531"/>
      <c r="AC199" s="531"/>
      <c r="AD199" s="531"/>
      <c r="AE199" s="531"/>
      <c r="AF199" s="531"/>
      <c r="AG199" s="531"/>
      <c r="AH199" s="531"/>
      <c r="AI199" s="531"/>
      <c r="AJ199" s="531"/>
      <c r="AK199" s="531"/>
      <c r="AL199" s="531"/>
      <c r="AM199" s="531"/>
      <c r="AN199" s="531"/>
      <c r="AO199" s="531"/>
      <c r="AP199" s="531"/>
      <c r="AQ199" s="531"/>
      <c r="AR199" s="531"/>
      <c r="AS199" s="531"/>
      <c r="AT199" s="531"/>
      <c r="AU199" s="531"/>
      <c r="AV199" s="531"/>
      <c r="AW199" s="531"/>
      <c r="AX199" s="531"/>
      <c r="AY199" s="531"/>
      <c r="AZ199" s="531"/>
      <c r="BA199" s="531"/>
      <c r="BB199" s="531"/>
      <c r="BC199" s="38"/>
      <c r="BT199" s="606"/>
      <c r="BU199" s="607"/>
      <c r="BV199" s="607"/>
      <c r="BW199" s="607"/>
      <c r="BX199" s="607"/>
      <c r="BY199" s="607"/>
      <c r="BZ199" s="607"/>
      <c r="CA199" s="607"/>
      <c r="CB199" s="607"/>
      <c r="CC199" s="607"/>
      <c r="CD199" s="607"/>
      <c r="CE199" s="608"/>
      <c r="CF199" s="606"/>
      <c r="CG199" s="607"/>
      <c r="CH199" s="607"/>
      <c r="CI199" s="607"/>
      <c r="CJ199" s="607"/>
      <c r="CK199" s="607"/>
      <c r="CL199" s="607"/>
      <c r="CM199" s="607"/>
      <c r="CN199" s="607"/>
      <c r="CO199" s="607"/>
      <c r="CP199" s="607"/>
      <c r="CQ199" s="608"/>
    </row>
    <row r="200" spans="2:95" ht="9.75" customHeight="1">
      <c r="B200" s="37"/>
      <c r="C200" s="298" t="s">
        <v>321</v>
      </c>
      <c r="D200" s="299"/>
      <c r="E200" s="299"/>
      <c r="F200" s="299"/>
      <c r="G200" s="299"/>
      <c r="H200" s="299"/>
      <c r="I200" s="299"/>
      <c r="J200" s="299"/>
      <c r="K200" s="299"/>
      <c r="L200" s="299"/>
      <c r="M200" s="299"/>
      <c r="N200" s="299"/>
      <c r="O200" s="299"/>
      <c r="P200" s="300"/>
      <c r="Q200" s="298" t="s">
        <v>322</v>
      </c>
      <c r="R200" s="299"/>
      <c r="S200" s="299"/>
      <c r="T200" s="299"/>
      <c r="U200" s="299"/>
      <c r="V200" s="300"/>
      <c r="W200" s="430">
        <v>1</v>
      </c>
      <c r="X200" s="431"/>
      <c r="Y200" s="431"/>
      <c r="Z200" s="432"/>
      <c r="AA200" s="430">
        <v>2</v>
      </c>
      <c r="AB200" s="431"/>
      <c r="AC200" s="431"/>
      <c r="AD200" s="432"/>
      <c r="AE200" s="430">
        <v>3</v>
      </c>
      <c r="AF200" s="431"/>
      <c r="AG200" s="431"/>
      <c r="AH200" s="432"/>
      <c r="AI200" s="430">
        <v>4</v>
      </c>
      <c r="AJ200" s="431"/>
      <c r="AK200" s="431"/>
      <c r="AL200" s="432"/>
      <c r="AM200" s="430">
        <v>5</v>
      </c>
      <c r="AN200" s="431"/>
      <c r="AO200" s="431"/>
      <c r="AP200" s="432"/>
      <c r="AQ200" s="430">
        <v>6</v>
      </c>
      <c r="AR200" s="431"/>
      <c r="AS200" s="431"/>
      <c r="AT200" s="432"/>
      <c r="AU200" s="430">
        <v>7</v>
      </c>
      <c r="AV200" s="431"/>
      <c r="AW200" s="431"/>
      <c r="AX200" s="432"/>
      <c r="AY200" s="430">
        <v>8</v>
      </c>
      <c r="AZ200" s="431"/>
      <c r="BA200" s="431"/>
      <c r="BB200" s="432"/>
      <c r="BC200" s="38"/>
      <c r="BT200" s="114" t="s">
        <v>344</v>
      </c>
      <c r="BU200" s="114" t="s">
        <v>345</v>
      </c>
      <c r="BV200" s="114" t="s">
        <v>346</v>
      </c>
      <c r="BW200" s="114" t="s">
        <v>347</v>
      </c>
      <c r="BX200" s="114" t="s">
        <v>348</v>
      </c>
      <c r="BY200" s="114" t="s">
        <v>349</v>
      </c>
      <c r="BZ200" s="114" t="s">
        <v>350</v>
      </c>
      <c r="CA200" s="114" t="s">
        <v>351</v>
      </c>
      <c r="CB200" s="114" t="s">
        <v>352</v>
      </c>
      <c r="CC200" s="114" t="s">
        <v>353</v>
      </c>
      <c r="CD200" s="114" t="s">
        <v>354</v>
      </c>
      <c r="CE200" s="114" t="s">
        <v>355</v>
      </c>
      <c r="CF200" s="114" t="s">
        <v>344</v>
      </c>
      <c r="CG200" s="114" t="s">
        <v>345</v>
      </c>
      <c r="CH200" s="114" t="s">
        <v>346</v>
      </c>
      <c r="CI200" s="114" t="s">
        <v>347</v>
      </c>
      <c r="CJ200" s="114" t="s">
        <v>348</v>
      </c>
      <c r="CK200" s="114" t="s">
        <v>349</v>
      </c>
      <c r="CL200" s="114" t="s">
        <v>350</v>
      </c>
      <c r="CM200" s="114" t="s">
        <v>351</v>
      </c>
      <c r="CN200" s="114" t="s">
        <v>352</v>
      </c>
      <c r="CO200" s="114" t="s">
        <v>353</v>
      </c>
      <c r="CP200" s="114" t="s">
        <v>354</v>
      </c>
      <c r="CQ200" s="114" t="s">
        <v>355</v>
      </c>
    </row>
    <row r="201" spans="2:95" ht="13.5" customHeight="1">
      <c r="B201" s="37"/>
      <c r="C201" s="332" t="s">
        <v>417</v>
      </c>
      <c r="D201" s="332"/>
      <c r="E201" s="332"/>
      <c r="F201" s="332"/>
      <c r="G201" s="332"/>
      <c r="H201" s="332"/>
      <c r="I201" s="332"/>
      <c r="J201" s="332"/>
      <c r="K201" s="332"/>
      <c r="L201" s="332"/>
      <c r="M201" s="332"/>
      <c r="N201" s="332"/>
      <c r="O201" s="332"/>
      <c r="P201" s="332"/>
      <c r="Q201" s="326">
        <v>130</v>
      </c>
      <c r="R201" s="327"/>
      <c r="S201" s="327"/>
      <c r="T201" s="327"/>
      <c r="U201" s="327"/>
      <c r="V201" s="328"/>
      <c r="W201" s="536">
        <f>SUM(W203:Z222)</f>
        <v>0</v>
      </c>
      <c r="X201" s="536"/>
      <c r="Y201" s="536"/>
      <c r="Z201" s="536"/>
      <c r="AA201" s="536">
        <f>SUM(AA202:AD222)</f>
        <v>0</v>
      </c>
      <c r="AB201" s="536"/>
      <c r="AC201" s="536"/>
      <c r="AD201" s="536"/>
      <c r="AE201" s="536">
        <f>SUM(AE202:AH222)</f>
        <v>0</v>
      </c>
      <c r="AF201" s="536"/>
      <c r="AG201" s="536"/>
      <c r="AH201" s="536"/>
      <c r="AI201" s="536">
        <f>SUM(AI202:AL222)</f>
        <v>0</v>
      </c>
      <c r="AJ201" s="536"/>
      <c r="AK201" s="536"/>
      <c r="AL201" s="536"/>
      <c r="AM201" s="530">
        <f>SUM(AM203:AP222)</f>
        <v>0</v>
      </c>
      <c r="AN201" s="530"/>
      <c r="AO201" s="530"/>
      <c r="AP201" s="530"/>
      <c r="AQ201" s="530">
        <f>SUM(AQ202:AT222)</f>
        <v>0</v>
      </c>
      <c r="AR201" s="530"/>
      <c r="AS201" s="530"/>
      <c r="AT201" s="530"/>
      <c r="AU201" s="530">
        <f>SUM(AU202:AX222)</f>
        <v>0</v>
      </c>
      <c r="AV201" s="530"/>
      <c r="AW201" s="530"/>
      <c r="AX201" s="530"/>
      <c r="AY201" s="530">
        <f>SUM(AY202:BB222)</f>
        <v>0</v>
      </c>
      <c r="AZ201" s="530"/>
      <c r="BA201" s="530"/>
      <c r="BB201" s="530"/>
      <c r="BC201" s="38"/>
      <c r="BE201" s="162"/>
      <c r="BF201" s="162"/>
      <c r="BG201" s="162"/>
      <c r="BH201" s="162"/>
      <c r="BI201" s="162"/>
      <c r="BT201" s="115"/>
      <c r="BU201" s="115"/>
      <c r="BV201" s="115"/>
      <c r="BW201" s="115"/>
      <c r="BX201" s="115"/>
      <c r="BY201" s="115"/>
      <c r="BZ201" s="115"/>
      <c r="CA201" s="115"/>
      <c r="CB201" s="115"/>
      <c r="CC201" s="115"/>
      <c r="CD201" s="115"/>
      <c r="CE201" s="115"/>
      <c r="CF201" s="116"/>
      <c r="CG201" s="116"/>
      <c r="CH201" s="116"/>
      <c r="CI201" s="116"/>
      <c r="CJ201" s="116"/>
      <c r="CK201" s="116"/>
      <c r="CL201" s="116"/>
      <c r="CM201" s="116"/>
      <c r="CN201" s="116"/>
      <c r="CO201" s="116"/>
      <c r="CP201" s="116"/>
      <c r="CQ201" s="116"/>
    </row>
    <row r="202" spans="2:95" ht="24.75" customHeight="1">
      <c r="B202" s="37"/>
      <c r="C202" s="589" t="s">
        <v>167</v>
      </c>
      <c r="D202" s="589"/>
      <c r="E202" s="589"/>
      <c r="F202" s="589"/>
      <c r="G202" s="589"/>
      <c r="H202" s="589"/>
      <c r="I202" s="589"/>
      <c r="J202" s="589"/>
      <c r="K202" s="589"/>
      <c r="L202" s="589"/>
      <c r="M202" s="589"/>
      <c r="N202" s="589"/>
      <c r="O202" s="589"/>
      <c r="P202" s="589"/>
      <c r="Q202" s="311">
        <v>131</v>
      </c>
      <c r="R202" s="312"/>
      <c r="S202" s="312"/>
      <c r="T202" s="312"/>
      <c r="U202" s="312"/>
      <c r="V202" s="313"/>
      <c r="W202" s="552" t="str">
        <f>IF(SUM(W201:AL201)-SUM(AE65:BB66)=0," ",FALSE)</f>
        <v> </v>
      </c>
      <c r="X202" s="552"/>
      <c r="Y202" s="552"/>
      <c r="Z202" s="552"/>
      <c r="AA202" s="337" t="s">
        <v>286</v>
      </c>
      <c r="AB202" s="338"/>
      <c r="AC202" s="338"/>
      <c r="AD202" s="339"/>
      <c r="AE202" s="310" t="s">
        <v>286</v>
      </c>
      <c r="AF202" s="310"/>
      <c r="AG202" s="310"/>
      <c r="AH202" s="310"/>
      <c r="AI202" s="310" t="s">
        <v>286</v>
      </c>
      <c r="AJ202" s="310"/>
      <c r="AK202" s="310"/>
      <c r="AL202" s="310"/>
      <c r="AM202" s="600" t="str">
        <f>IF((AM201+AQ201+AU201+AY201)=(SUM(AE67:BB67)-SUM(AE70:BB71))," ",FALSE)</f>
        <v> </v>
      </c>
      <c r="AN202" s="600"/>
      <c r="AO202" s="600"/>
      <c r="AP202" s="600"/>
      <c r="AQ202" s="553" t="s">
        <v>286</v>
      </c>
      <c r="AR202" s="554"/>
      <c r="AS202" s="554"/>
      <c r="AT202" s="555"/>
      <c r="AU202" s="518" t="s">
        <v>286</v>
      </c>
      <c r="AV202" s="518"/>
      <c r="AW202" s="518"/>
      <c r="AX202" s="518"/>
      <c r="AY202" s="518" t="s">
        <v>286</v>
      </c>
      <c r="AZ202" s="518"/>
      <c r="BA202" s="518"/>
      <c r="BB202" s="518"/>
      <c r="BC202" s="38"/>
      <c r="BE202" s="159"/>
      <c r="BF202" s="159"/>
      <c r="BG202" s="160">
        <f>ROUND(SUM(BG203:BG222),4)</f>
        <v>0</v>
      </c>
      <c r="BH202" s="159"/>
      <c r="BI202" s="161">
        <f>IF(BI223&gt;=1.5,ROUND(BI223,0)-1,IF(BI223&gt;=1,0,ROUND(BI223,0)))</f>
        <v>0</v>
      </c>
      <c r="BT202" s="151" t="s">
        <v>286</v>
      </c>
      <c r="BU202" s="151" t="s">
        <v>286</v>
      </c>
      <c r="BV202" s="151" t="s">
        <v>286</v>
      </c>
      <c r="BW202" s="151" t="s">
        <v>286</v>
      </c>
      <c r="BX202" s="151" t="s">
        <v>286</v>
      </c>
      <c r="BY202" s="151" t="s">
        <v>286</v>
      </c>
      <c r="BZ202" s="151" t="s">
        <v>286</v>
      </c>
      <c r="CA202" s="151" t="s">
        <v>286</v>
      </c>
      <c r="CB202" s="151" t="s">
        <v>286</v>
      </c>
      <c r="CC202" s="151" t="s">
        <v>286</v>
      </c>
      <c r="CD202" s="151" t="s">
        <v>286</v>
      </c>
      <c r="CE202" s="151" t="s">
        <v>286</v>
      </c>
      <c r="CF202" s="152" t="s">
        <v>286</v>
      </c>
      <c r="CG202" s="152" t="s">
        <v>286</v>
      </c>
      <c r="CH202" s="152" t="s">
        <v>286</v>
      </c>
      <c r="CI202" s="152" t="s">
        <v>286</v>
      </c>
      <c r="CJ202" s="152" t="s">
        <v>286</v>
      </c>
      <c r="CK202" s="152" t="s">
        <v>286</v>
      </c>
      <c r="CL202" s="152" t="s">
        <v>286</v>
      </c>
      <c r="CM202" s="152" t="s">
        <v>286</v>
      </c>
      <c r="CN202" s="152" t="s">
        <v>286</v>
      </c>
      <c r="CO202" s="152" t="s">
        <v>286</v>
      </c>
      <c r="CP202" s="152" t="s">
        <v>286</v>
      </c>
      <c r="CQ202" s="152" t="s">
        <v>286</v>
      </c>
    </row>
    <row r="203" spans="2:95" ht="13.5" customHeight="1">
      <c r="B203" s="37"/>
      <c r="C203" s="590"/>
      <c r="D203" s="590"/>
      <c r="E203" s="590"/>
      <c r="F203" s="590"/>
      <c r="G203" s="590"/>
      <c r="H203" s="590"/>
      <c r="I203" s="590"/>
      <c r="J203" s="590"/>
      <c r="K203" s="590"/>
      <c r="L203" s="590"/>
      <c r="M203" s="590"/>
      <c r="N203" s="590"/>
      <c r="O203" s="590"/>
      <c r="P203" s="590"/>
      <c r="Q203" s="311"/>
      <c r="R203" s="312"/>
      <c r="S203" s="312"/>
      <c r="T203" s="312"/>
      <c r="U203" s="312"/>
      <c r="V203" s="313"/>
      <c r="W203" s="551">
        <f>IF($AA$24="январь",BT203,IF($AA$24="февраль",BU203,IF($AA$24="март",BV203,IF($AA$24="апрель",BW203,IF($AA$24="май",BX203,IF($AA$24="июнь",BY203,IF($AA$24="июль",BZ203,IF($AA$24="август",CA203))))))))+IF($AA$24="сентябрь",CB203,IF($AA$24="октябрь",CC203,IF($AA$24="ноябрь",CD203,IF($AA$24="декабрь",CE203))))</f>
        <v>0</v>
      </c>
      <c r="X203" s="551"/>
      <c r="Y203" s="551"/>
      <c r="Z203" s="551"/>
      <c r="AA203" s="310">
        <f>IF(INT(BH203)&gt;=1,BF203+INT(BH203),BF203)</f>
        <v>0</v>
      </c>
      <c r="AB203" s="310"/>
      <c r="AC203" s="310"/>
      <c r="AD203" s="310"/>
      <c r="AE203" s="310"/>
      <c r="AF203" s="310"/>
      <c r="AG203" s="310"/>
      <c r="AH203" s="310"/>
      <c r="AI203" s="310"/>
      <c r="AJ203" s="310"/>
      <c r="AK203" s="310"/>
      <c r="AL203" s="310"/>
      <c r="AM203" s="601">
        <f>IF($AA$24="январь",CF203,IF($AA$24="февраль",CG203,IF($AA$24="март",CH203,IF($AA$24="апрель",CI203,IF($AA$24="май",CJ203,IF($AA$24="июнь",CK203,IF($AA$24="июль",CL203,IF($AA$24="август",CM203))))))))+IF($AA$24="сентябрь",CN203,IF($AA$24="октябрь",CO203,IF($AA$24="ноябрь",CP203,IF($AA$24="декабрь",CQ203))))</f>
        <v>0</v>
      </c>
      <c r="AN203" s="601"/>
      <c r="AO203" s="601"/>
      <c r="AP203" s="601"/>
      <c r="AQ203" s="553">
        <f>IF($AA$24="январь",CF203,IF($AA$24="февраль",(CF203+CG203),IF($AA$24="март",(CF203+CG203+CH203),IF($AA$24="апрель",(CF203+CG203+CH203+CI203),IF($AA$24="май",(CF203+CG203+CH203+CI203+CJ203),IF($AA$24="июнь",(CF203+CG203+CH203+CI203+CJ203+CK203),IF($AA$24="июль",(CF203+CG203+CH203+CI203+CJ203+CK203+CL203),IF($AA$24="август",(CF203+CG203+CH203+CI203+CJ203+CK203+CL203+CM203)))))))))+IF($AA$24="сентябрь",(CF203+CG203+CH203+CI203+CJ203+CK203+CL203+CM203+CN203),IF($AA$24="октябрь",(CF203+CG203+CH203+CI203+CJ203+CK203+CL203+CM203+CN203+CO203),IF($AA$24="ноябрь",(CF203+CG203+CH203+CI203+CJ203+CK203+CL203+CM203+CN203+CO203+CP203),IF($AA$24="декабрь",(CF203+CG203+CH203+CI203+CJ203+CK203+CL203+CM203+CN203+CO203+CP203+CQ203)))))</f>
        <v>0</v>
      </c>
      <c r="AR203" s="554"/>
      <c r="AS203" s="554"/>
      <c r="AT203" s="555"/>
      <c r="AU203" s="518"/>
      <c r="AV203" s="518"/>
      <c r="AW203" s="518"/>
      <c r="AX203" s="518"/>
      <c r="AY203" s="518"/>
      <c r="AZ203" s="518"/>
      <c r="BA203" s="518"/>
      <c r="BB203" s="518"/>
      <c r="BC203" s="38"/>
      <c r="BE203" s="165">
        <f>IF($AA$24="январь",BT203,IF($AA$24="февраль",(BT203+BU203)/2,IF($AA$24="март",(BT203+BU203+BV203)/3,IF($AA$24="апрель",(BT203+BU203+BV203+BW203)/4,IF($AA$24="май",(BT203+BU203+BV203+BW203+BX203)/5,IF($AA$24="июнь",(BT203+BU203+BV203+BW203+BX203+BY203)/6,IF($AA$24="июль",(BT203+BU203+BV203+BW203+BX203+BY203+BZ203)/7,IF($AA$24="август",(BT203+BU203+BV203+BW203+BX203+BY203+BZ203+CA203)/8))))))))+IF($AA$24="сентябрь",(BT203+BU203+BV203+BW203+BX203+BY203+BZ203+CA203+CB203)/9,IF($AA$24="октябрь",(BT203+BU203+BV203+BW203+BX203+BY203+BZ203+CA203+CB203+CC203)/10,IF($AA$24="ноябрь",(BT203+BU203+BV203+BW203+BX203+BY203+BZ203+CA203+CB203+CC203+CD203)/11,IF($AA$24="декабрь",(BT203+BU203+BV203+BW203+BX203+BY203+BZ203+CA203+CB203+CC203+CD203+CE203)/12))))</f>
        <v>0</v>
      </c>
      <c r="BF203" s="161">
        <f>INT(BE203)</f>
        <v>0</v>
      </c>
      <c r="BG203" s="160">
        <f>ROUND(BE203-BF203,4)</f>
        <v>0</v>
      </c>
      <c r="BH203" s="160">
        <f>BI202</f>
        <v>0</v>
      </c>
      <c r="BI203" s="159"/>
      <c r="BT203" s="184"/>
      <c r="BU203" s="184"/>
      <c r="BV203" s="184"/>
      <c r="BW203" s="184"/>
      <c r="BX203" s="184"/>
      <c r="BY203" s="184"/>
      <c r="BZ203" s="184"/>
      <c r="CA203" s="184"/>
      <c r="CB203" s="184"/>
      <c r="CC203" s="184"/>
      <c r="CD203" s="184"/>
      <c r="CE203" s="184"/>
      <c r="CF203" s="187"/>
      <c r="CG203" s="187"/>
      <c r="CH203" s="187"/>
      <c r="CI203" s="187"/>
      <c r="CJ203" s="187"/>
      <c r="CK203" s="187"/>
      <c r="CL203" s="187"/>
      <c r="CM203" s="187"/>
      <c r="CN203" s="187"/>
      <c r="CO203" s="187"/>
      <c r="CP203" s="187"/>
      <c r="CQ203" s="187"/>
    </row>
    <row r="204" spans="2:95" s="102" customFormat="1" ht="13.5" customHeight="1">
      <c r="B204" s="100"/>
      <c r="C204" s="325"/>
      <c r="D204" s="325"/>
      <c r="E204" s="325"/>
      <c r="F204" s="325"/>
      <c r="G204" s="325"/>
      <c r="H204" s="325"/>
      <c r="I204" s="325"/>
      <c r="J204" s="325"/>
      <c r="K204" s="325"/>
      <c r="L204" s="325"/>
      <c r="M204" s="325"/>
      <c r="N204" s="325"/>
      <c r="O204" s="325"/>
      <c r="P204" s="325"/>
      <c r="Q204" s="311"/>
      <c r="R204" s="312"/>
      <c r="S204" s="312"/>
      <c r="T204" s="312"/>
      <c r="U204" s="312"/>
      <c r="V204" s="313"/>
      <c r="W204" s="310">
        <f>IF($AA$24="январь",BT204,IF($AA$24="февраль",BU204,IF($AA$24="март",BV204,IF($AA$24="апрель",BW204,IF($AA$24="май",BX204,IF($AA$24="июнь",BY204,IF($AA$24="июль",BZ204,IF($AA$24="август",CA204))))))))+IF($AA$24="сентябрь",CB204,IF($AA$24="октябрь",CC204,IF($AA$24="ноябрь",CD204,IF($AA$24="декабрь",CE204))))</f>
        <v>0</v>
      </c>
      <c r="X204" s="310"/>
      <c r="Y204" s="310"/>
      <c r="Z204" s="310"/>
      <c r="AA204" s="310">
        <f>IF(INT(BH204)&gt;=1,BF204+INT(BH204),BF204)</f>
        <v>0</v>
      </c>
      <c r="AB204" s="310"/>
      <c r="AC204" s="310"/>
      <c r="AD204" s="310"/>
      <c r="AE204" s="310"/>
      <c r="AF204" s="310"/>
      <c r="AG204" s="310"/>
      <c r="AH204" s="310"/>
      <c r="AI204" s="310"/>
      <c r="AJ204" s="310"/>
      <c r="AK204" s="310"/>
      <c r="AL204" s="310"/>
      <c r="AM204" s="518">
        <f aca="true" t="shared" si="21" ref="AM204:AM222">IF($AA$24="январь",CF204,IF($AA$24="февраль",CG204,IF($AA$24="март",CH204,IF($AA$24="апрель",CI204,IF($AA$24="май",CJ204,IF($AA$24="июнь",CK204,IF($AA$24="июль",CL204,IF($AA$24="август",CM204))))))))+IF($AA$24="сентябрь",CN204,IF($AA$24="октябрь",CO204,IF($AA$24="ноябрь",CP204,IF($AA$24="декабрь",CQ204))))</f>
        <v>0</v>
      </c>
      <c r="AN204" s="518"/>
      <c r="AO204" s="518"/>
      <c r="AP204" s="518"/>
      <c r="AQ204" s="518">
        <f aca="true" t="shared" si="22" ref="AQ204:AQ222">IF($AA$24="январь",CF204,IF($AA$24="февраль",(CF204+CG204),IF($AA$24="март",(CF204+CG204+CH204),IF($AA$24="апрель",(CF204+CG204+CH204+CI204),IF($AA$24="май",(CF204+CG204+CH204+CI204+CJ204),IF($AA$24="июнь",(CF204+CG204+CH204+CI204+CJ204+CK204),IF($AA$24="июль",(CF204+CG204+CH204+CI204+CJ204+CK204+CL204),IF($AA$24="август",(CF204+CG204+CH204+CI204+CJ204+CK204+CL204+CM204)))))))))+IF($AA$24="сентябрь",(CF204+CG204+CH204+CI204+CJ204+CK204+CL204+CM204+CN204),IF($AA$24="октябрь",(CF204+CG204+CH204+CI204+CJ204+CK204+CL204+CM204+CN204+CO204),IF($AA$24="ноябрь",(CF204+CG204+CH204+CI204+CJ204+CK204+CL204+CM204+CN204+CO204+CP204),IF($AA$24="декабрь",(CF204+CG204+CH204+CI204+CJ204+CK204+CL204+CM204+CN204+CO204+CP204+CQ204)))))</f>
        <v>0</v>
      </c>
      <c r="AR204" s="518"/>
      <c r="AS204" s="518"/>
      <c r="AT204" s="518"/>
      <c r="AU204" s="518"/>
      <c r="AV204" s="518"/>
      <c r="AW204" s="518"/>
      <c r="AX204" s="518"/>
      <c r="AY204" s="518"/>
      <c r="AZ204" s="518"/>
      <c r="BA204" s="518"/>
      <c r="BB204" s="518"/>
      <c r="BC204" s="101"/>
      <c r="BE204" s="165">
        <f aca="true" t="shared" si="23" ref="BE204:BE222">IF($AA$24="январь",BT204,IF($AA$24="февраль",(BT204+BU204)/2,IF($AA$24="март",(BT204+BU204+BV204)/3,IF($AA$24="апрель",(BT204+BU204+BV204+BW204)/4,IF($AA$24="май",(BT204+BU204+BV204+BW204+BX204)/5,IF($AA$24="июнь",(BT204+BU204+BV204+BW204+BX204+BY204)/6,IF($AA$24="июль",(BT204+BU204+BV204+BW204+BX204+BY204+BZ204)/7,IF($AA$24="август",(BT204+BU204+BV204+BW204+BX204+BY204+BZ204+CA204)/8))))))))+IF($AA$24="сентябрь",(BT204+BU204+BV204+BW204+BX204+BY204+BZ204+CA204+CB204)/9,IF($AA$24="октябрь",(BT204+BU204+BV204+BW204+BX204+BY204+BZ204+CA204+CB204+CC204)/10,IF($AA$24="ноябрь",(BT204+BU204+BV204+BW204+BX204+BY204+BZ204+CA204+CB204+CC204+CD204)/11,IF($AA$24="декабрь",(BT204+BU204+BV204+BW204+BX204+BY204+BZ204+CA204+CB204+CC204+CD204+CE204)/12))))</f>
        <v>0</v>
      </c>
      <c r="BF204" s="161">
        <f aca="true" t="shared" si="24" ref="BF204:BF222">INT(BE204)</f>
        <v>0</v>
      </c>
      <c r="BG204" s="160">
        <f aca="true" t="shared" si="25" ref="BG204:BG221">ROUND(BE204-BF204,4)</f>
        <v>0</v>
      </c>
      <c r="BH204" s="160">
        <f>BG203+BG204</f>
        <v>0</v>
      </c>
      <c r="BI204" s="159"/>
      <c r="BT204" s="185"/>
      <c r="BU204" s="185"/>
      <c r="BV204" s="185"/>
      <c r="BW204" s="185"/>
      <c r="BX204" s="185"/>
      <c r="BY204" s="185"/>
      <c r="BZ204" s="185"/>
      <c r="CA204" s="185"/>
      <c r="CB204" s="185"/>
      <c r="CC204" s="185"/>
      <c r="CD204" s="185"/>
      <c r="CE204" s="185"/>
      <c r="CF204" s="188"/>
      <c r="CG204" s="188"/>
      <c r="CH204" s="188"/>
      <c r="CI204" s="188"/>
      <c r="CJ204" s="188"/>
      <c r="CK204" s="188"/>
      <c r="CL204" s="188"/>
      <c r="CM204" s="188"/>
      <c r="CN204" s="188"/>
      <c r="CO204" s="188"/>
      <c r="CP204" s="188"/>
      <c r="CQ204" s="188"/>
    </row>
    <row r="205" spans="2:95" s="102" customFormat="1" ht="13.5" customHeight="1">
      <c r="B205" s="100"/>
      <c r="C205" s="325"/>
      <c r="D205" s="325"/>
      <c r="E205" s="325"/>
      <c r="F205" s="325"/>
      <c r="G205" s="325"/>
      <c r="H205" s="325"/>
      <c r="I205" s="325"/>
      <c r="J205" s="325"/>
      <c r="K205" s="325"/>
      <c r="L205" s="325"/>
      <c r="M205" s="325"/>
      <c r="N205" s="325"/>
      <c r="O205" s="325"/>
      <c r="P205" s="325"/>
      <c r="Q205" s="311"/>
      <c r="R205" s="312"/>
      <c r="S205" s="312"/>
      <c r="T205" s="312"/>
      <c r="U205" s="312"/>
      <c r="V205" s="313"/>
      <c r="W205" s="310">
        <f aca="true" t="shared" si="26" ref="W205:W222">IF($AA$24="январь",BT205,IF($AA$24="февраль",BU205,IF($AA$24="март",BV205,IF($AA$24="апрель",BW205,IF($AA$24="май",BX205,IF($AA$24="июнь",BY205,IF($AA$24="июль",BZ205,IF($AA$24="август",CA205))))))))+IF($AA$24="сентябрь",CB205,IF($AA$24="октябрь",CC205,IF($AA$24="ноябрь",CD205,IF($AA$24="декабрь",CE205))))</f>
        <v>0</v>
      </c>
      <c r="X205" s="310"/>
      <c r="Y205" s="310"/>
      <c r="Z205" s="310"/>
      <c r="AA205" s="310">
        <f>IF(INT(BH205)&gt;=1,BF205+INT(BH205),BF205)</f>
        <v>0</v>
      </c>
      <c r="AB205" s="310"/>
      <c r="AC205" s="310"/>
      <c r="AD205" s="310"/>
      <c r="AE205" s="310"/>
      <c r="AF205" s="310"/>
      <c r="AG205" s="310"/>
      <c r="AH205" s="310"/>
      <c r="AI205" s="310"/>
      <c r="AJ205" s="310"/>
      <c r="AK205" s="310"/>
      <c r="AL205" s="310"/>
      <c r="AM205" s="518">
        <f t="shared" si="21"/>
        <v>0</v>
      </c>
      <c r="AN205" s="518"/>
      <c r="AO205" s="518"/>
      <c r="AP205" s="518"/>
      <c r="AQ205" s="518">
        <f t="shared" si="22"/>
        <v>0</v>
      </c>
      <c r="AR205" s="518"/>
      <c r="AS205" s="518"/>
      <c r="AT205" s="518"/>
      <c r="AU205" s="518"/>
      <c r="AV205" s="518"/>
      <c r="AW205" s="518"/>
      <c r="AX205" s="518"/>
      <c r="AY205" s="518"/>
      <c r="AZ205" s="518"/>
      <c r="BA205" s="518"/>
      <c r="BB205" s="518"/>
      <c r="BC205" s="101"/>
      <c r="BE205" s="165">
        <f t="shared" si="23"/>
        <v>0</v>
      </c>
      <c r="BF205" s="161">
        <f t="shared" si="24"/>
        <v>0</v>
      </c>
      <c r="BG205" s="160">
        <f t="shared" si="25"/>
        <v>0</v>
      </c>
      <c r="BH205" s="160">
        <f>IF(BH204&gt;=1,BH204-1+BG205,BH204+BG205)</f>
        <v>0</v>
      </c>
      <c r="BI205" s="159"/>
      <c r="BT205" s="185"/>
      <c r="BU205" s="185"/>
      <c r="BV205" s="185"/>
      <c r="BW205" s="185"/>
      <c r="BX205" s="185"/>
      <c r="BY205" s="185"/>
      <c r="BZ205" s="185"/>
      <c r="CA205" s="185"/>
      <c r="CB205" s="185"/>
      <c r="CC205" s="185"/>
      <c r="CD205" s="185"/>
      <c r="CE205" s="185"/>
      <c r="CF205" s="188"/>
      <c r="CG205" s="188"/>
      <c r="CH205" s="188"/>
      <c r="CI205" s="188"/>
      <c r="CJ205" s="188"/>
      <c r="CK205" s="188"/>
      <c r="CL205" s="188"/>
      <c r="CM205" s="188"/>
      <c r="CN205" s="188"/>
      <c r="CO205" s="188"/>
      <c r="CP205" s="188"/>
      <c r="CQ205" s="188"/>
    </row>
    <row r="206" spans="2:95" s="102" customFormat="1" ht="13.5" customHeight="1">
      <c r="B206" s="100"/>
      <c r="C206" s="325"/>
      <c r="D206" s="325"/>
      <c r="E206" s="325"/>
      <c r="F206" s="325"/>
      <c r="G206" s="325"/>
      <c r="H206" s="325"/>
      <c r="I206" s="325"/>
      <c r="J206" s="325"/>
      <c r="K206" s="325"/>
      <c r="L206" s="325"/>
      <c r="M206" s="325"/>
      <c r="N206" s="325"/>
      <c r="O206" s="325"/>
      <c r="P206" s="325"/>
      <c r="Q206" s="311"/>
      <c r="R206" s="312"/>
      <c r="S206" s="312"/>
      <c r="T206" s="312"/>
      <c r="U206" s="312"/>
      <c r="V206" s="313"/>
      <c r="W206" s="310">
        <f t="shared" si="26"/>
        <v>0</v>
      </c>
      <c r="X206" s="310"/>
      <c r="Y206" s="310"/>
      <c r="Z206" s="310"/>
      <c r="AA206" s="310">
        <f aca="true" t="shared" si="27" ref="AA206:AA222">IF(INT(BH206)&gt;=1,BF206+INT(BH206),BF206)</f>
        <v>0</v>
      </c>
      <c r="AB206" s="310"/>
      <c r="AC206" s="310"/>
      <c r="AD206" s="310"/>
      <c r="AE206" s="310"/>
      <c r="AF206" s="310"/>
      <c r="AG206" s="310"/>
      <c r="AH206" s="310"/>
      <c r="AI206" s="310"/>
      <c r="AJ206" s="310"/>
      <c r="AK206" s="310"/>
      <c r="AL206" s="310"/>
      <c r="AM206" s="518">
        <f t="shared" si="21"/>
        <v>0</v>
      </c>
      <c r="AN206" s="518"/>
      <c r="AO206" s="518"/>
      <c r="AP206" s="518"/>
      <c r="AQ206" s="518">
        <f t="shared" si="22"/>
        <v>0</v>
      </c>
      <c r="AR206" s="518"/>
      <c r="AS206" s="518"/>
      <c r="AT206" s="518"/>
      <c r="AU206" s="518"/>
      <c r="AV206" s="518"/>
      <c r="AW206" s="518"/>
      <c r="AX206" s="518"/>
      <c r="AY206" s="518"/>
      <c r="AZ206" s="518"/>
      <c r="BA206" s="518"/>
      <c r="BB206" s="518"/>
      <c r="BC206" s="101"/>
      <c r="BE206" s="165">
        <f t="shared" si="23"/>
        <v>0</v>
      </c>
      <c r="BF206" s="161">
        <f t="shared" si="24"/>
        <v>0</v>
      </c>
      <c r="BG206" s="160">
        <f t="shared" si="25"/>
        <v>0</v>
      </c>
      <c r="BH206" s="160">
        <f>IF(BH205&gt;=1,BH205-1+BG206,BH205+BG206)</f>
        <v>0</v>
      </c>
      <c r="BI206" s="159"/>
      <c r="BT206" s="185"/>
      <c r="BU206" s="185"/>
      <c r="BV206" s="185"/>
      <c r="BW206" s="185"/>
      <c r="BX206" s="185"/>
      <c r="BY206" s="185"/>
      <c r="BZ206" s="185"/>
      <c r="CA206" s="185"/>
      <c r="CB206" s="185"/>
      <c r="CC206" s="185"/>
      <c r="CD206" s="185"/>
      <c r="CE206" s="185"/>
      <c r="CF206" s="188"/>
      <c r="CG206" s="188"/>
      <c r="CH206" s="188"/>
      <c r="CI206" s="188"/>
      <c r="CJ206" s="188"/>
      <c r="CK206" s="188"/>
      <c r="CL206" s="188"/>
      <c r="CM206" s="188"/>
      <c r="CN206" s="188"/>
      <c r="CO206" s="188"/>
      <c r="CP206" s="188"/>
      <c r="CQ206" s="188"/>
    </row>
    <row r="207" spans="2:95" s="102" customFormat="1" ht="13.5" customHeight="1">
      <c r="B207" s="100"/>
      <c r="C207" s="325"/>
      <c r="D207" s="325"/>
      <c r="E207" s="325"/>
      <c r="F207" s="325"/>
      <c r="G207" s="325"/>
      <c r="H207" s="325"/>
      <c r="I207" s="325"/>
      <c r="J207" s="325"/>
      <c r="K207" s="325"/>
      <c r="L207" s="325"/>
      <c r="M207" s="325"/>
      <c r="N207" s="325"/>
      <c r="O207" s="325"/>
      <c r="P207" s="325"/>
      <c r="Q207" s="311"/>
      <c r="R207" s="312"/>
      <c r="S207" s="312"/>
      <c r="T207" s="312"/>
      <c r="U207" s="312"/>
      <c r="V207" s="313"/>
      <c r="W207" s="310">
        <f t="shared" si="26"/>
        <v>0</v>
      </c>
      <c r="X207" s="310"/>
      <c r="Y207" s="310"/>
      <c r="Z207" s="310"/>
      <c r="AA207" s="310">
        <f t="shared" si="27"/>
        <v>0</v>
      </c>
      <c r="AB207" s="310"/>
      <c r="AC207" s="310"/>
      <c r="AD207" s="310"/>
      <c r="AE207" s="310"/>
      <c r="AF207" s="310"/>
      <c r="AG207" s="310"/>
      <c r="AH207" s="310"/>
      <c r="AI207" s="310"/>
      <c r="AJ207" s="310"/>
      <c r="AK207" s="310"/>
      <c r="AL207" s="310"/>
      <c r="AM207" s="518">
        <f t="shared" si="21"/>
        <v>0</v>
      </c>
      <c r="AN207" s="518"/>
      <c r="AO207" s="518"/>
      <c r="AP207" s="518"/>
      <c r="AQ207" s="518">
        <f t="shared" si="22"/>
        <v>0</v>
      </c>
      <c r="AR207" s="518"/>
      <c r="AS207" s="518"/>
      <c r="AT207" s="518"/>
      <c r="AU207" s="518"/>
      <c r="AV207" s="518"/>
      <c r="AW207" s="518"/>
      <c r="AX207" s="518"/>
      <c r="AY207" s="518"/>
      <c r="AZ207" s="518"/>
      <c r="BA207" s="518"/>
      <c r="BB207" s="518"/>
      <c r="BC207" s="101"/>
      <c r="BE207" s="165">
        <f t="shared" si="23"/>
        <v>0</v>
      </c>
      <c r="BF207" s="161">
        <f t="shared" si="24"/>
        <v>0</v>
      </c>
      <c r="BG207" s="160">
        <f t="shared" si="25"/>
        <v>0</v>
      </c>
      <c r="BH207" s="160">
        <f aca="true" t="shared" si="28" ref="BH207:BH221">IF(BH206&gt;=1,BH206-1+BG207,BH206+BG207)</f>
        <v>0</v>
      </c>
      <c r="BI207" s="159"/>
      <c r="BT207" s="185"/>
      <c r="BU207" s="185"/>
      <c r="BV207" s="185"/>
      <c r="BW207" s="185"/>
      <c r="BX207" s="185"/>
      <c r="BY207" s="185"/>
      <c r="BZ207" s="185"/>
      <c r="CA207" s="185"/>
      <c r="CB207" s="185"/>
      <c r="CC207" s="185"/>
      <c r="CD207" s="185"/>
      <c r="CE207" s="185"/>
      <c r="CF207" s="188"/>
      <c r="CG207" s="188"/>
      <c r="CH207" s="188"/>
      <c r="CI207" s="188"/>
      <c r="CJ207" s="188"/>
      <c r="CK207" s="188"/>
      <c r="CL207" s="188"/>
      <c r="CM207" s="188"/>
      <c r="CN207" s="188"/>
      <c r="CO207" s="188"/>
      <c r="CP207" s="188"/>
      <c r="CQ207" s="188"/>
    </row>
    <row r="208" spans="2:95" s="102" customFormat="1" ht="13.5" customHeight="1">
      <c r="B208" s="100"/>
      <c r="C208" s="325"/>
      <c r="D208" s="325"/>
      <c r="E208" s="325"/>
      <c r="F208" s="325"/>
      <c r="G208" s="325"/>
      <c r="H208" s="325"/>
      <c r="I208" s="325"/>
      <c r="J208" s="325"/>
      <c r="K208" s="325"/>
      <c r="L208" s="325"/>
      <c r="M208" s="325"/>
      <c r="N208" s="325"/>
      <c r="O208" s="325"/>
      <c r="P208" s="325"/>
      <c r="Q208" s="311"/>
      <c r="R208" s="312"/>
      <c r="S208" s="312"/>
      <c r="T208" s="312"/>
      <c r="U208" s="312"/>
      <c r="V208" s="313"/>
      <c r="W208" s="310">
        <f t="shared" si="26"/>
        <v>0</v>
      </c>
      <c r="X208" s="310"/>
      <c r="Y208" s="310"/>
      <c r="Z208" s="310"/>
      <c r="AA208" s="310">
        <f t="shared" si="27"/>
        <v>0</v>
      </c>
      <c r="AB208" s="310"/>
      <c r="AC208" s="310"/>
      <c r="AD208" s="310"/>
      <c r="AE208" s="310"/>
      <c r="AF208" s="310"/>
      <c r="AG208" s="310"/>
      <c r="AH208" s="310"/>
      <c r="AI208" s="310"/>
      <c r="AJ208" s="310"/>
      <c r="AK208" s="310"/>
      <c r="AL208" s="310"/>
      <c r="AM208" s="518">
        <f t="shared" si="21"/>
        <v>0</v>
      </c>
      <c r="AN208" s="518"/>
      <c r="AO208" s="518"/>
      <c r="AP208" s="518"/>
      <c r="AQ208" s="518">
        <f t="shared" si="22"/>
        <v>0</v>
      </c>
      <c r="AR208" s="518"/>
      <c r="AS208" s="518"/>
      <c r="AT208" s="518"/>
      <c r="AU208" s="518"/>
      <c r="AV208" s="518"/>
      <c r="AW208" s="518"/>
      <c r="AX208" s="518"/>
      <c r="AY208" s="518"/>
      <c r="AZ208" s="518"/>
      <c r="BA208" s="518"/>
      <c r="BB208" s="518"/>
      <c r="BC208" s="101"/>
      <c r="BE208" s="165">
        <f t="shared" si="23"/>
        <v>0</v>
      </c>
      <c r="BF208" s="161">
        <f t="shared" si="24"/>
        <v>0</v>
      </c>
      <c r="BG208" s="160">
        <f t="shared" si="25"/>
        <v>0</v>
      </c>
      <c r="BH208" s="160">
        <f t="shared" si="28"/>
        <v>0</v>
      </c>
      <c r="BI208" s="159"/>
      <c r="BT208" s="185"/>
      <c r="BU208" s="185"/>
      <c r="BV208" s="185"/>
      <c r="BW208" s="185"/>
      <c r="BX208" s="185"/>
      <c r="BY208" s="185"/>
      <c r="BZ208" s="185"/>
      <c r="CA208" s="185"/>
      <c r="CB208" s="185"/>
      <c r="CC208" s="185"/>
      <c r="CD208" s="185"/>
      <c r="CE208" s="185"/>
      <c r="CF208" s="188"/>
      <c r="CG208" s="188"/>
      <c r="CH208" s="188"/>
      <c r="CI208" s="188"/>
      <c r="CJ208" s="188"/>
      <c r="CK208" s="188"/>
      <c r="CL208" s="188"/>
      <c r="CM208" s="188"/>
      <c r="CN208" s="188"/>
      <c r="CO208" s="188"/>
      <c r="CP208" s="188"/>
      <c r="CQ208" s="188"/>
    </row>
    <row r="209" spans="2:95" s="102" customFormat="1" ht="13.5" customHeight="1">
      <c r="B209" s="100"/>
      <c r="C209" s="325"/>
      <c r="D209" s="325"/>
      <c r="E209" s="325"/>
      <c r="F209" s="325"/>
      <c r="G209" s="325"/>
      <c r="H209" s="325"/>
      <c r="I209" s="325"/>
      <c r="J209" s="325"/>
      <c r="K209" s="325"/>
      <c r="L209" s="325"/>
      <c r="M209" s="325"/>
      <c r="N209" s="325"/>
      <c r="O209" s="325"/>
      <c r="P209" s="325"/>
      <c r="Q209" s="311"/>
      <c r="R209" s="312"/>
      <c r="S209" s="312"/>
      <c r="T209" s="312"/>
      <c r="U209" s="312"/>
      <c r="V209" s="313"/>
      <c r="W209" s="310">
        <f t="shared" si="26"/>
        <v>0</v>
      </c>
      <c r="X209" s="310"/>
      <c r="Y209" s="310"/>
      <c r="Z209" s="310"/>
      <c r="AA209" s="310">
        <f t="shared" si="27"/>
        <v>0</v>
      </c>
      <c r="AB209" s="310"/>
      <c r="AC209" s="310"/>
      <c r="AD209" s="310"/>
      <c r="AE209" s="310"/>
      <c r="AF209" s="310"/>
      <c r="AG209" s="310"/>
      <c r="AH209" s="310"/>
      <c r="AI209" s="310"/>
      <c r="AJ209" s="310"/>
      <c r="AK209" s="310"/>
      <c r="AL209" s="310"/>
      <c r="AM209" s="518">
        <f t="shared" si="21"/>
        <v>0</v>
      </c>
      <c r="AN209" s="518"/>
      <c r="AO209" s="518"/>
      <c r="AP209" s="518"/>
      <c r="AQ209" s="518">
        <f t="shared" si="22"/>
        <v>0</v>
      </c>
      <c r="AR209" s="518"/>
      <c r="AS209" s="518"/>
      <c r="AT209" s="518"/>
      <c r="AU209" s="518"/>
      <c r="AV209" s="518"/>
      <c r="AW209" s="518"/>
      <c r="AX209" s="518"/>
      <c r="AY209" s="518"/>
      <c r="AZ209" s="518"/>
      <c r="BA209" s="518"/>
      <c r="BB209" s="518"/>
      <c r="BC209" s="101"/>
      <c r="BE209" s="165">
        <f t="shared" si="23"/>
        <v>0</v>
      </c>
      <c r="BF209" s="161">
        <f t="shared" si="24"/>
        <v>0</v>
      </c>
      <c r="BG209" s="160">
        <f t="shared" si="25"/>
        <v>0</v>
      </c>
      <c r="BH209" s="160">
        <f t="shared" si="28"/>
        <v>0</v>
      </c>
      <c r="BI209" s="159"/>
      <c r="BT209" s="185"/>
      <c r="BU209" s="185"/>
      <c r="BV209" s="185"/>
      <c r="BW209" s="185"/>
      <c r="BX209" s="185"/>
      <c r="BY209" s="185"/>
      <c r="BZ209" s="185"/>
      <c r="CA209" s="185"/>
      <c r="CB209" s="185"/>
      <c r="CC209" s="185"/>
      <c r="CD209" s="185"/>
      <c r="CE209" s="185"/>
      <c r="CF209" s="188"/>
      <c r="CG209" s="188"/>
      <c r="CH209" s="188"/>
      <c r="CI209" s="188"/>
      <c r="CJ209" s="188"/>
      <c r="CK209" s="188"/>
      <c r="CL209" s="188"/>
      <c r="CM209" s="188"/>
      <c r="CN209" s="188"/>
      <c r="CO209" s="188"/>
      <c r="CP209" s="188"/>
      <c r="CQ209" s="188"/>
    </row>
    <row r="210" spans="2:95" s="102" customFormat="1" ht="13.5" customHeight="1">
      <c r="B210" s="100"/>
      <c r="C210" s="325"/>
      <c r="D210" s="325"/>
      <c r="E210" s="325"/>
      <c r="F210" s="325"/>
      <c r="G210" s="325"/>
      <c r="H210" s="325"/>
      <c r="I210" s="325"/>
      <c r="J210" s="325"/>
      <c r="K210" s="325"/>
      <c r="L210" s="325"/>
      <c r="M210" s="325"/>
      <c r="N210" s="325"/>
      <c r="O210" s="325"/>
      <c r="P210" s="325"/>
      <c r="Q210" s="311"/>
      <c r="R210" s="312"/>
      <c r="S210" s="312"/>
      <c r="T210" s="312"/>
      <c r="U210" s="312"/>
      <c r="V210" s="313"/>
      <c r="W210" s="310">
        <f t="shared" si="26"/>
        <v>0</v>
      </c>
      <c r="X210" s="310"/>
      <c r="Y210" s="310"/>
      <c r="Z210" s="310"/>
      <c r="AA210" s="310">
        <f t="shared" si="27"/>
        <v>0</v>
      </c>
      <c r="AB210" s="310"/>
      <c r="AC210" s="310"/>
      <c r="AD210" s="310"/>
      <c r="AE210" s="310"/>
      <c r="AF210" s="310"/>
      <c r="AG210" s="310"/>
      <c r="AH210" s="310"/>
      <c r="AI210" s="310"/>
      <c r="AJ210" s="310"/>
      <c r="AK210" s="310"/>
      <c r="AL210" s="310"/>
      <c r="AM210" s="518">
        <f t="shared" si="21"/>
        <v>0</v>
      </c>
      <c r="AN210" s="518"/>
      <c r="AO210" s="518"/>
      <c r="AP210" s="518"/>
      <c r="AQ210" s="518">
        <f t="shared" si="22"/>
        <v>0</v>
      </c>
      <c r="AR210" s="518"/>
      <c r="AS210" s="518"/>
      <c r="AT210" s="518"/>
      <c r="AU210" s="518"/>
      <c r="AV210" s="518"/>
      <c r="AW210" s="518"/>
      <c r="AX210" s="518"/>
      <c r="AY210" s="518"/>
      <c r="AZ210" s="518"/>
      <c r="BA210" s="518"/>
      <c r="BB210" s="518"/>
      <c r="BC210" s="101"/>
      <c r="BE210" s="165">
        <f t="shared" si="23"/>
        <v>0</v>
      </c>
      <c r="BF210" s="161">
        <f t="shared" si="24"/>
        <v>0</v>
      </c>
      <c r="BG210" s="160">
        <f t="shared" si="25"/>
        <v>0</v>
      </c>
      <c r="BH210" s="160">
        <f t="shared" si="28"/>
        <v>0</v>
      </c>
      <c r="BI210" s="159"/>
      <c r="BT210" s="185"/>
      <c r="BU210" s="185"/>
      <c r="BV210" s="185"/>
      <c r="BW210" s="185"/>
      <c r="BX210" s="185"/>
      <c r="BY210" s="185"/>
      <c r="BZ210" s="185"/>
      <c r="CA210" s="185"/>
      <c r="CB210" s="185"/>
      <c r="CC210" s="185"/>
      <c r="CD210" s="185"/>
      <c r="CE210" s="185"/>
      <c r="CF210" s="188"/>
      <c r="CG210" s="188"/>
      <c r="CH210" s="188"/>
      <c r="CI210" s="188"/>
      <c r="CJ210" s="188"/>
      <c r="CK210" s="188"/>
      <c r="CL210" s="188"/>
      <c r="CM210" s="188"/>
      <c r="CN210" s="188"/>
      <c r="CO210" s="188"/>
      <c r="CP210" s="188"/>
      <c r="CQ210" s="188"/>
    </row>
    <row r="211" spans="2:95" s="102" customFormat="1" ht="13.5" customHeight="1">
      <c r="B211" s="100"/>
      <c r="C211" s="325"/>
      <c r="D211" s="325"/>
      <c r="E211" s="325"/>
      <c r="F211" s="325"/>
      <c r="G211" s="325"/>
      <c r="H211" s="325"/>
      <c r="I211" s="325"/>
      <c r="J211" s="325"/>
      <c r="K211" s="325"/>
      <c r="L211" s="325"/>
      <c r="M211" s="325"/>
      <c r="N211" s="325"/>
      <c r="O211" s="325"/>
      <c r="P211" s="325"/>
      <c r="Q211" s="311"/>
      <c r="R211" s="312"/>
      <c r="S211" s="312"/>
      <c r="T211" s="312"/>
      <c r="U211" s="312"/>
      <c r="V211" s="313"/>
      <c r="W211" s="310">
        <f t="shared" si="26"/>
        <v>0</v>
      </c>
      <c r="X211" s="310"/>
      <c r="Y211" s="310"/>
      <c r="Z211" s="310"/>
      <c r="AA211" s="310">
        <f t="shared" si="27"/>
        <v>0</v>
      </c>
      <c r="AB211" s="310"/>
      <c r="AC211" s="310"/>
      <c r="AD211" s="310"/>
      <c r="AE211" s="310"/>
      <c r="AF211" s="310"/>
      <c r="AG211" s="310"/>
      <c r="AH211" s="310"/>
      <c r="AI211" s="310"/>
      <c r="AJ211" s="310"/>
      <c r="AK211" s="310"/>
      <c r="AL211" s="310"/>
      <c r="AM211" s="518">
        <f t="shared" si="21"/>
        <v>0</v>
      </c>
      <c r="AN211" s="518"/>
      <c r="AO211" s="518"/>
      <c r="AP211" s="518"/>
      <c r="AQ211" s="518">
        <f t="shared" si="22"/>
        <v>0</v>
      </c>
      <c r="AR211" s="518"/>
      <c r="AS211" s="518"/>
      <c r="AT211" s="518"/>
      <c r="AU211" s="518"/>
      <c r="AV211" s="518"/>
      <c r="AW211" s="518"/>
      <c r="AX211" s="518"/>
      <c r="AY211" s="518"/>
      <c r="AZ211" s="518"/>
      <c r="BA211" s="518"/>
      <c r="BB211" s="518"/>
      <c r="BC211" s="101"/>
      <c r="BE211" s="165">
        <f t="shared" si="23"/>
        <v>0</v>
      </c>
      <c r="BF211" s="161">
        <f t="shared" si="24"/>
        <v>0</v>
      </c>
      <c r="BG211" s="160">
        <f t="shared" si="25"/>
        <v>0</v>
      </c>
      <c r="BH211" s="160">
        <f t="shared" si="28"/>
        <v>0</v>
      </c>
      <c r="BI211" s="159"/>
      <c r="BT211" s="185"/>
      <c r="BU211" s="185"/>
      <c r="BV211" s="185"/>
      <c r="BW211" s="185"/>
      <c r="BX211" s="185"/>
      <c r="BY211" s="185"/>
      <c r="BZ211" s="185"/>
      <c r="CA211" s="185"/>
      <c r="CB211" s="185"/>
      <c r="CC211" s="185"/>
      <c r="CD211" s="185"/>
      <c r="CE211" s="185"/>
      <c r="CF211" s="188"/>
      <c r="CG211" s="188"/>
      <c r="CH211" s="188"/>
      <c r="CI211" s="188"/>
      <c r="CJ211" s="188"/>
      <c r="CK211" s="188"/>
      <c r="CL211" s="188"/>
      <c r="CM211" s="188"/>
      <c r="CN211" s="188"/>
      <c r="CO211" s="188"/>
      <c r="CP211" s="188"/>
      <c r="CQ211" s="188"/>
    </row>
    <row r="212" spans="2:95" s="102" customFormat="1" ht="13.5" customHeight="1">
      <c r="B212" s="100"/>
      <c r="C212" s="325"/>
      <c r="D212" s="325"/>
      <c r="E212" s="325"/>
      <c r="F212" s="325"/>
      <c r="G212" s="325"/>
      <c r="H212" s="325"/>
      <c r="I212" s="325"/>
      <c r="J212" s="325"/>
      <c r="K212" s="325"/>
      <c r="L212" s="325"/>
      <c r="M212" s="325"/>
      <c r="N212" s="325"/>
      <c r="O212" s="325"/>
      <c r="P212" s="325"/>
      <c r="Q212" s="311"/>
      <c r="R212" s="312"/>
      <c r="S212" s="312"/>
      <c r="T212" s="312"/>
      <c r="U212" s="312"/>
      <c r="V212" s="313"/>
      <c r="W212" s="310">
        <f t="shared" si="26"/>
        <v>0</v>
      </c>
      <c r="X212" s="310"/>
      <c r="Y212" s="310"/>
      <c r="Z212" s="310"/>
      <c r="AA212" s="310">
        <f t="shared" si="27"/>
        <v>0</v>
      </c>
      <c r="AB212" s="310"/>
      <c r="AC212" s="310"/>
      <c r="AD212" s="310"/>
      <c r="AE212" s="310"/>
      <c r="AF212" s="310"/>
      <c r="AG212" s="310"/>
      <c r="AH212" s="310"/>
      <c r="AI212" s="310"/>
      <c r="AJ212" s="310"/>
      <c r="AK212" s="310"/>
      <c r="AL212" s="310"/>
      <c r="AM212" s="518">
        <f t="shared" si="21"/>
        <v>0</v>
      </c>
      <c r="AN212" s="518"/>
      <c r="AO212" s="518"/>
      <c r="AP212" s="518"/>
      <c r="AQ212" s="518">
        <f t="shared" si="22"/>
        <v>0</v>
      </c>
      <c r="AR212" s="518"/>
      <c r="AS212" s="518"/>
      <c r="AT212" s="518"/>
      <c r="AU212" s="518"/>
      <c r="AV212" s="518"/>
      <c r="AW212" s="518"/>
      <c r="AX212" s="518"/>
      <c r="AY212" s="518"/>
      <c r="AZ212" s="518"/>
      <c r="BA212" s="518"/>
      <c r="BB212" s="518"/>
      <c r="BC212" s="101"/>
      <c r="BE212" s="165">
        <f t="shared" si="23"/>
        <v>0</v>
      </c>
      <c r="BF212" s="161">
        <f t="shared" si="24"/>
        <v>0</v>
      </c>
      <c r="BG212" s="160">
        <f t="shared" si="25"/>
        <v>0</v>
      </c>
      <c r="BH212" s="160">
        <f t="shared" si="28"/>
        <v>0</v>
      </c>
      <c r="BI212" s="159"/>
      <c r="BT212" s="185"/>
      <c r="BU212" s="185"/>
      <c r="BV212" s="185"/>
      <c r="BW212" s="185"/>
      <c r="BX212" s="185"/>
      <c r="BY212" s="185"/>
      <c r="BZ212" s="185"/>
      <c r="CA212" s="185"/>
      <c r="CB212" s="185"/>
      <c r="CC212" s="185"/>
      <c r="CD212" s="185"/>
      <c r="CE212" s="185"/>
      <c r="CF212" s="188"/>
      <c r="CG212" s="188"/>
      <c r="CH212" s="188"/>
      <c r="CI212" s="188"/>
      <c r="CJ212" s="188"/>
      <c r="CK212" s="188"/>
      <c r="CL212" s="188"/>
      <c r="CM212" s="188"/>
      <c r="CN212" s="188"/>
      <c r="CO212" s="188"/>
      <c r="CP212" s="188"/>
      <c r="CQ212" s="188"/>
    </row>
    <row r="213" spans="2:95" s="102" customFormat="1" ht="13.5" customHeight="1">
      <c r="B213" s="100"/>
      <c r="C213" s="325"/>
      <c r="D213" s="325"/>
      <c r="E213" s="325"/>
      <c r="F213" s="325"/>
      <c r="G213" s="325"/>
      <c r="H213" s="325"/>
      <c r="I213" s="325"/>
      <c r="J213" s="325"/>
      <c r="K213" s="325"/>
      <c r="L213" s="325"/>
      <c r="M213" s="325"/>
      <c r="N213" s="325"/>
      <c r="O213" s="325"/>
      <c r="P213" s="325"/>
      <c r="Q213" s="311"/>
      <c r="R213" s="312"/>
      <c r="S213" s="312"/>
      <c r="T213" s="312"/>
      <c r="U213" s="312"/>
      <c r="V213" s="313"/>
      <c r="W213" s="310">
        <f t="shared" si="26"/>
        <v>0</v>
      </c>
      <c r="X213" s="310"/>
      <c r="Y213" s="310"/>
      <c r="Z213" s="310"/>
      <c r="AA213" s="310">
        <f t="shared" si="27"/>
        <v>0</v>
      </c>
      <c r="AB213" s="310"/>
      <c r="AC213" s="310"/>
      <c r="AD213" s="310"/>
      <c r="AE213" s="310"/>
      <c r="AF213" s="310"/>
      <c r="AG213" s="310"/>
      <c r="AH213" s="310"/>
      <c r="AI213" s="310"/>
      <c r="AJ213" s="310"/>
      <c r="AK213" s="310"/>
      <c r="AL213" s="310"/>
      <c r="AM213" s="518">
        <f t="shared" si="21"/>
        <v>0</v>
      </c>
      <c r="AN213" s="518"/>
      <c r="AO213" s="518"/>
      <c r="AP213" s="518"/>
      <c r="AQ213" s="518">
        <f t="shared" si="22"/>
        <v>0</v>
      </c>
      <c r="AR213" s="518"/>
      <c r="AS213" s="518"/>
      <c r="AT213" s="518"/>
      <c r="AU213" s="518"/>
      <c r="AV213" s="518"/>
      <c r="AW213" s="518"/>
      <c r="AX213" s="518"/>
      <c r="AY213" s="518"/>
      <c r="AZ213" s="518"/>
      <c r="BA213" s="518"/>
      <c r="BB213" s="518"/>
      <c r="BC213" s="101"/>
      <c r="BE213" s="165">
        <f t="shared" si="23"/>
        <v>0</v>
      </c>
      <c r="BF213" s="161">
        <f t="shared" si="24"/>
        <v>0</v>
      </c>
      <c r="BG213" s="160">
        <f t="shared" si="25"/>
        <v>0</v>
      </c>
      <c r="BH213" s="160">
        <f t="shared" si="28"/>
        <v>0</v>
      </c>
      <c r="BI213" s="159"/>
      <c r="BT213" s="185"/>
      <c r="BU213" s="185"/>
      <c r="BV213" s="185"/>
      <c r="BW213" s="185"/>
      <c r="BX213" s="185"/>
      <c r="BY213" s="185"/>
      <c r="BZ213" s="185"/>
      <c r="CA213" s="185"/>
      <c r="CB213" s="185"/>
      <c r="CC213" s="185"/>
      <c r="CD213" s="185"/>
      <c r="CE213" s="185"/>
      <c r="CF213" s="188"/>
      <c r="CG213" s="188"/>
      <c r="CH213" s="188"/>
      <c r="CI213" s="188"/>
      <c r="CJ213" s="188"/>
      <c r="CK213" s="188"/>
      <c r="CL213" s="188"/>
      <c r="CM213" s="188"/>
      <c r="CN213" s="188"/>
      <c r="CO213" s="188"/>
      <c r="CP213" s="188"/>
      <c r="CQ213" s="188"/>
    </row>
    <row r="214" spans="2:95" s="102" customFormat="1" ht="13.5" customHeight="1">
      <c r="B214" s="100"/>
      <c r="C214" s="325"/>
      <c r="D214" s="325"/>
      <c r="E214" s="325"/>
      <c r="F214" s="325"/>
      <c r="G214" s="325"/>
      <c r="H214" s="325"/>
      <c r="I214" s="325"/>
      <c r="J214" s="325"/>
      <c r="K214" s="325"/>
      <c r="L214" s="325"/>
      <c r="M214" s="325"/>
      <c r="N214" s="325"/>
      <c r="O214" s="325"/>
      <c r="P214" s="325"/>
      <c r="Q214" s="311"/>
      <c r="R214" s="312"/>
      <c r="S214" s="312"/>
      <c r="T214" s="312"/>
      <c r="U214" s="312"/>
      <c r="V214" s="313"/>
      <c r="W214" s="310">
        <f t="shared" si="26"/>
        <v>0</v>
      </c>
      <c r="X214" s="310"/>
      <c r="Y214" s="310"/>
      <c r="Z214" s="310"/>
      <c r="AA214" s="310">
        <f t="shared" si="27"/>
        <v>0</v>
      </c>
      <c r="AB214" s="310"/>
      <c r="AC214" s="310"/>
      <c r="AD214" s="310"/>
      <c r="AE214" s="310"/>
      <c r="AF214" s="310"/>
      <c r="AG214" s="310"/>
      <c r="AH214" s="310"/>
      <c r="AI214" s="310"/>
      <c r="AJ214" s="310"/>
      <c r="AK214" s="310"/>
      <c r="AL214" s="310"/>
      <c r="AM214" s="518">
        <f t="shared" si="21"/>
        <v>0</v>
      </c>
      <c r="AN214" s="518"/>
      <c r="AO214" s="518"/>
      <c r="AP214" s="518"/>
      <c r="AQ214" s="518">
        <f t="shared" si="22"/>
        <v>0</v>
      </c>
      <c r="AR214" s="518"/>
      <c r="AS214" s="518"/>
      <c r="AT214" s="518"/>
      <c r="AU214" s="518"/>
      <c r="AV214" s="518"/>
      <c r="AW214" s="518"/>
      <c r="AX214" s="518"/>
      <c r="AY214" s="518"/>
      <c r="AZ214" s="518"/>
      <c r="BA214" s="518"/>
      <c r="BB214" s="518"/>
      <c r="BC214" s="101"/>
      <c r="BE214" s="165">
        <f t="shared" si="23"/>
        <v>0</v>
      </c>
      <c r="BF214" s="161">
        <f t="shared" si="24"/>
        <v>0</v>
      </c>
      <c r="BG214" s="160">
        <f t="shared" si="25"/>
        <v>0</v>
      </c>
      <c r="BH214" s="160">
        <f t="shared" si="28"/>
        <v>0</v>
      </c>
      <c r="BI214" s="159"/>
      <c r="BT214" s="185"/>
      <c r="BU214" s="185"/>
      <c r="BV214" s="185"/>
      <c r="BW214" s="185"/>
      <c r="BX214" s="185"/>
      <c r="BY214" s="185"/>
      <c r="BZ214" s="185"/>
      <c r="CA214" s="185"/>
      <c r="CB214" s="185"/>
      <c r="CC214" s="185"/>
      <c r="CD214" s="185"/>
      <c r="CE214" s="185"/>
      <c r="CF214" s="188"/>
      <c r="CG214" s="188"/>
      <c r="CH214" s="188"/>
      <c r="CI214" s="188"/>
      <c r="CJ214" s="188"/>
      <c r="CK214" s="188"/>
      <c r="CL214" s="188"/>
      <c r="CM214" s="188"/>
      <c r="CN214" s="188"/>
      <c r="CO214" s="188"/>
      <c r="CP214" s="188"/>
      <c r="CQ214" s="188"/>
    </row>
    <row r="215" spans="2:95" s="102" customFormat="1" ht="13.5" customHeight="1">
      <c r="B215" s="100"/>
      <c r="C215" s="325"/>
      <c r="D215" s="325"/>
      <c r="E215" s="325"/>
      <c r="F215" s="325"/>
      <c r="G215" s="325"/>
      <c r="H215" s="325"/>
      <c r="I215" s="325"/>
      <c r="J215" s="325"/>
      <c r="K215" s="325"/>
      <c r="L215" s="325"/>
      <c r="M215" s="325"/>
      <c r="N215" s="325"/>
      <c r="O215" s="325"/>
      <c r="P215" s="325"/>
      <c r="Q215" s="311"/>
      <c r="R215" s="312"/>
      <c r="S215" s="312"/>
      <c r="T215" s="312"/>
      <c r="U215" s="312"/>
      <c r="V215" s="313"/>
      <c r="W215" s="310">
        <f t="shared" si="26"/>
        <v>0</v>
      </c>
      <c r="X215" s="310"/>
      <c r="Y215" s="310"/>
      <c r="Z215" s="310"/>
      <c r="AA215" s="310">
        <f t="shared" si="27"/>
        <v>0</v>
      </c>
      <c r="AB215" s="310"/>
      <c r="AC215" s="310"/>
      <c r="AD215" s="310"/>
      <c r="AE215" s="310"/>
      <c r="AF215" s="310"/>
      <c r="AG215" s="310"/>
      <c r="AH215" s="310"/>
      <c r="AI215" s="310"/>
      <c r="AJ215" s="310"/>
      <c r="AK215" s="310"/>
      <c r="AL215" s="310"/>
      <c r="AM215" s="518">
        <f t="shared" si="21"/>
        <v>0</v>
      </c>
      <c r="AN215" s="518"/>
      <c r="AO215" s="518"/>
      <c r="AP215" s="518"/>
      <c r="AQ215" s="518">
        <f t="shared" si="22"/>
        <v>0</v>
      </c>
      <c r="AR215" s="518"/>
      <c r="AS215" s="518"/>
      <c r="AT215" s="518"/>
      <c r="AU215" s="518"/>
      <c r="AV215" s="518"/>
      <c r="AW215" s="518"/>
      <c r="AX215" s="518"/>
      <c r="AY215" s="518"/>
      <c r="AZ215" s="518"/>
      <c r="BA215" s="518"/>
      <c r="BB215" s="518"/>
      <c r="BC215" s="101"/>
      <c r="BE215" s="165">
        <f t="shared" si="23"/>
        <v>0</v>
      </c>
      <c r="BF215" s="161">
        <f t="shared" si="24"/>
        <v>0</v>
      </c>
      <c r="BG215" s="160">
        <f t="shared" si="25"/>
        <v>0</v>
      </c>
      <c r="BH215" s="160">
        <f t="shared" si="28"/>
        <v>0</v>
      </c>
      <c r="BI215" s="159"/>
      <c r="BT215" s="185"/>
      <c r="BU215" s="185"/>
      <c r="BV215" s="185"/>
      <c r="BW215" s="185"/>
      <c r="BX215" s="185"/>
      <c r="BY215" s="185"/>
      <c r="BZ215" s="185"/>
      <c r="CA215" s="185"/>
      <c r="CB215" s="185"/>
      <c r="CC215" s="185"/>
      <c r="CD215" s="185"/>
      <c r="CE215" s="185"/>
      <c r="CF215" s="188"/>
      <c r="CG215" s="188"/>
      <c r="CH215" s="188"/>
      <c r="CI215" s="188"/>
      <c r="CJ215" s="188"/>
      <c r="CK215" s="188"/>
      <c r="CL215" s="188"/>
      <c r="CM215" s="188"/>
      <c r="CN215" s="188"/>
      <c r="CO215" s="188"/>
      <c r="CP215" s="188"/>
      <c r="CQ215" s="188"/>
    </row>
    <row r="216" spans="2:95" s="102" customFormat="1" ht="13.5" customHeight="1">
      <c r="B216" s="100"/>
      <c r="C216" s="325"/>
      <c r="D216" s="325"/>
      <c r="E216" s="325"/>
      <c r="F216" s="325"/>
      <c r="G216" s="325"/>
      <c r="H216" s="325"/>
      <c r="I216" s="325"/>
      <c r="J216" s="325"/>
      <c r="K216" s="325"/>
      <c r="L216" s="325"/>
      <c r="M216" s="325"/>
      <c r="N216" s="325"/>
      <c r="O216" s="325"/>
      <c r="P216" s="325"/>
      <c r="Q216" s="311"/>
      <c r="R216" s="312"/>
      <c r="S216" s="312"/>
      <c r="T216" s="312"/>
      <c r="U216" s="312"/>
      <c r="V216" s="313"/>
      <c r="W216" s="310">
        <f t="shared" si="26"/>
        <v>0</v>
      </c>
      <c r="X216" s="310"/>
      <c r="Y216" s="310"/>
      <c r="Z216" s="310"/>
      <c r="AA216" s="310">
        <f t="shared" si="27"/>
        <v>0</v>
      </c>
      <c r="AB216" s="310"/>
      <c r="AC216" s="310"/>
      <c r="AD216" s="310"/>
      <c r="AE216" s="310"/>
      <c r="AF216" s="310"/>
      <c r="AG216" s="310"/>
      <c r="AH216" s="310"/>
      <c r="AI216" s="310"/>
      <c r="AJ216" s="310"/>
      <c r="AK216" s="310"/>
      <c r="AL216" s="310"/>
      <c r="AM216" s="518">
        <f t="shared" si="21"/>
        <v>0</v>
      </c>
      <c r="AN216" s="518"/>
      <c r="AO216" s="518"/>
      <c r="AP216" s="518"/>
      <c r="AQ216" s="518">
        <f t="shared" si="22"/>
        <v>0</v>
      </c>
      <c r="AR216" s="518"/>
      <c r="AS216" s="518"/>
      <c r="AT216" s="518"/>
      <c r="AU216" s="518"/>
      <c r="AV216" s="518"/>
      <c r="AW216" s="518"/>
      <c r="AX216" s="518"/>
      <c r="AY216" s="518"/>
      <c r="AZ216" s="518"/>
      <c r="BA216" s="518"/>
      <c r="BB216" s="518"/>
      <c r="BC216" s="101"/>
      <c r="BE216" s="165">
        <f t="shared" si="23"/>
        <v>0</v>
      </c>
      <c r="BF216" s="161">
        <f t="shared" si="24"/>
        <v>0</v>
      </c>
      <c r="BG216" s="160">
        <f t="shared" si="25"/>
        <v>0</v>
      </c>
      <c r="BH216" s="160">
        <f t="shared" si="28"/>
        <v>0</v>
      </c>
      <c r="BI216" s="159"/>
      <c r="BT216" s="185"/>
      <c r="BU216" s="185"/>
      <c r="BV216" s="185"/>
      <c r="BW216" s="185"/>
      <c r="BX216" s="185"/>
      <c r="BY216" s="185"/>
      <c r="BZ216" s="185"/>
      <c r="CA216" s="185"/>
      <c r="CB216" s="185"/>
      <c r="CC216" s="185"/>
      <c r="CD216" s="185"/>
      <c r="CE216" s="185"/>
      <c r="CF216" s="188"/>
      <c r="CG216" s="188"/>
      <c r="CH216" s="188"/>
      <c r="CI216" s="188"/>
      <c r="CJ216" s="188"/>
      <c r="CK216" s="188"/>
      <c r="CL216" s="188"/>
      <c r="CM216" s="188"/>
      <c r="CN216" s="188"/>
      <c r="CO216" s="188"/>
      <c r="CP216" s="188"/>
      <c r="CQ216" s="188"/>
    </row>
    <row r="217" spans="2:95" s="102" customFormat="1" ht="13.5" customHeight="1">
      <c r="B217" s="100"/>
      <c r="C217" s="325"/>
      <c r="D217" s="325"/>
      <c r="E217" s="325"/>
      <c r="F217" s="325"/>
      <c r="G217" s="325"/>
      <c r="H217" s="325"/>
      <c r="I217" s="325"/>
      <c r="J217" s="325"/>
      <c r="K217" s="325"/>
      <c r="L217" s="325"/>
      <c r="M217" s="325"/>
      <c r="N217" s="325"/>
      <c r="O217" s="325"/>
      <c r="P217" s="325"/>
      <c r="Q217" s="311"/>
      <c r="R217" s="312"/>
      <c r="S217" s="312"/>
      <c r="T217" s="312"/>
      <c r="U217" s="312"/>
      <c r="V217" s="313"/>
      <c r="W217" s="310">
        <f t="shared" si="26"/>
        <v>0</v>
      </c>
      <c r="X217" s="310"/>
      <c r="Y217" s="310"/>
      <c r="Z217" s="310"/>
      <c r="AA217" s="310">
        <f t="shared" si="27"/>
        <v>0</v>
      </c>
      <c r="AB217" s="310"/>
      <c r="AC217" s="310"/>
      <c r="AD217" s="310"/>
      <c r="AE217" s="310"/>
      <c r="AF217" s="310"/>
      <c r="AG217" s="310"/>
      <c r="AH217" s="310"/>
      <c r="AI217" s="310"/>
      <c r="AJ217" s="310"/>
      <c r="AK217" s="310"/>
      <c r="AL217" s="310"/>
      <c r="AM217" s="518">
        <f t="shared" si="21"/>
        <v>0</v>
      </c>
      <c r="AN217" s="518"/>
      <c r="AO217" s="518"/>
      <c r="AP217" s="518"/>
      <c r="AQ217" s="518">
        <f t="shared" si="22"/>
        <v>0</v>
      </c>
      <c r="AR217" s="518"/>
      <c r="AS217" s="518"/>
      <c r="AT217" s="518"/>
      <c r="AU217" s="518"/>
      <c r="AV217" s="518"/>
      <c r="AW217" s="518"/>
      <c r="AX217" s="518"/>
      <c r="AY217" s="518"/>
      <c r="AZ217" s="518"/>
      <c r="BA217" s="518"/>
      <c r="BB217" s="518"/>
      <c r="BC217" s="101"/>
      <c r="BE217" s="165">
        <f t="shared" si="23"/>
        <v>0</v>
      </c>
      <c r="BF217" s="161">
        <f t="shared" si="24"/>
        <v>0</v>
      </c>
      <c r="BG217" s="160">
        <f t="shared" si="25"/>
        <v>0</v>
      </c>
      <c r="BH217" s="160">
        <f t="shared" si="28"/>
        <v>0</v>
      </c>
      <c r="BI217" s="159"/>
      <c r="BT217" s="185"/>
      <c r="BU217" s="185"/>
      <c r="BV217" s="185"/>
      <c r="BW217" s="185"/>
      <c r="BX217" s="185"/>
      <c r="BY217" s="185"/>
      <c r="BZ217" s="185"/>
      <c r="CA217" s="185"/>
      <c r="CB217" s="185"/>
      <c r="CC217" s="185"/>
      <c r="CD217" s="185"/>
      <c r="CE217" s="185"/>
      <c r="CF217" s="188"/>
      <c r="CG217" s="188"/>
      <c r="CH217" s="188"/>
      <c r="CI217" s="188"/>
      <c r="CJ217" s="188"/>
      <c r="CK217" s="188"/>
      <c r="CL217" s="188"/>
      <c r="CM217" s="188"/>
      <c r="CN217" s="188"/>
      <c r="CO217" s="188"/>
      <c r="CP217" s="188"/>
      <c r="CQ217" s="188"/>
    </row>
    <row r="218" spans="2:95" s="102" customFormat="1" ht="13.5" customHeight="1">
      <c r="B218" s="100"/>
      <c r="C218" s="325"/>
      <c r="D218" s="325"/>
      <c r="E218" s="325"/>
      <c r="F218" s="325"/>
      <c r="G218" s="325"/>
      <c r="H218" s="325"/>
      <c r="I218" s="325"/>
      <c r="J218" s="325"/>
      <c r="K218" s="325"/>
      <c r="L218" s="325"/>
      <c r="M218" s="325"/>
      <c r="N218" s="325"/>
      <c r="O218" s="325"/>
      <c r="P218" s="325"/>
      <c r="Q218" s="311"/>
      <c r="R218" s="312"/>
      <c r="S218" s="312"/>
      <c r="T218" s="312"/>
      <c r="U218" s="312"/>
      <c r="V218" s="313"/>
      <c r="W218" s="310">
        <f t="shared" si="26"/>
        <v>0</v>
      </c>
      <c r="X218" s="310"/>
      <c r="Y218" s="310"/>
      <c r="Z218" s="310"/>
      <c r="AA218" s="310">
        <f t="shared" si="27"/>
        <v>0</v>
      </c>
      <c r="AB218" s="310"/>
      <c r="AC218" s="310"/>
      <c r="AD218" s="310"/>
      <c r="AE218" s="310"/>
      <c r="AF218" s="310"/>
      <c r="AG218" s="310"/>
      <c r="AH218" s="310"/>
      <c r="AI218" s="310"/>
      <c r="AJ218" s="310"/>
      <c r="AK218" s="310"/>
      <c r="AL218" s="310"/>
      <c r="AM218" s="518">
        <f t="shared" si="21"/>
        <v>0</v>
      </c>
      <c r="AN218" s="518"/>
      <c r="AO218" s="518"/>
      <c r="AP218" s="518"/>
      <c r="AQ218" s="518">
        <f t="shared" si="22"/>
        <v>0</v>
      </c>
      <c r="AR218" s="518"/>
      <c r="AS218" s="518"/>
      <c r="AT218" s="518"/>
      <c r="AU218" s="518"/>
      <c r="AV218" s="518"/>
      <c r="AW218" s="518"/>
      <c r="AX218" s="518"/>
      <c r="AY218" s="518"/>
      <c r="AZ218" s="518"/>
      <c r="BA218" s="518"/>
      <c r="BB218" s="518"/>
      <c r="BC218" s="101"/>
      <c r="BE218" s="165">
        <f t="shared" si="23"/>
        <v>0</v>
      </c>
      <c r="BF218" s="161">
        <f t="shared" si="24"/>
        <v>0</v>
      </c>
      <c r="BG218" s="160">
        <f t="shared" si="25"/>
        <v>0</v>
      </c>
      <c r="BH218" s="160">
        <f t="shared" si="28"/>
        <v>0</v>
      </c>
      <c r="BI218" s="159"/>
      <c r="BT218" s="185"/>
      <c r="BU218" s="185"/>
      <c r="BV218" s="185"/>
      <c r="BW218" s="185"/>
      <c r="BX218" s="185"/>
      <c r="BY218" s="185"/>
      <c r="BZ218" s="185"/>
      <c r="CA218" s="185"/>
      <c r="CB218" s="185"/>
      <c r="CC218" s="185"/>
      <c r="CD218" s="185"/>
      <c r="CE218" s="185"/>
      <c r="CF218" s="188"/>
      <c r="CG218" s="188"/>
      <c r="CH218" s="188"/>
      <c r="CI218" s="188"/>
      <c r="CJ218" s="188"/>
      <c r="CK218" s="188"/>
      <c r="CL218" s="188"/>
      <c r="CM218" s="188"/>
      <c r="CN218" s="188"/>
      <c r="CO218" s="188"/>
      <c r="CP218" s="188"/>
      <c r="CQ218" s="188"/>
    </row>
    <row r="219" spans="2:95" s="102" customFormat="1" ht="13.5" customHeight="1">
      <c r="B219" s="100"/>
      <c r="C219" s="325"/>
      <c r="D219" s="325"/>
      <c r="E219" s="325"/>
      <c r="F219" s="325"/>
      <c r="G219" s="325"/>
      <c r="H219" s="325"/>
      <c r="I219" s="325"/>
      <c r="J219" s="325"/>
      <c r="K219" s="325"/>
      <c r="L219" s="325"/>
      <c r="M219" s="325"/>
      <c r="N219" s="325"/>
      <c r="O219" s="325"/>
      <c r="P219" s="325"/>
      <c r="Q219" s="311"/>
      <c r="R219" s="312"/>
      <c r="S219" s="312"/>
      <c r="T219" s="312"/>
      <c r="U219" s="312"/>
      <c r="V219" s="313"/>
      <c r="W219" s="310">
        <f t="shared" si="26"/>
        <v>0</v>
      </c>
      <c r="X219" s="310"/>
      <c r="Y219" s="310"/>
      <c r="Z219" s="310"/>
      <c r="AA219" s="310">
        <f t="shared" si="27"/>
        <v>0</v>
      </c>
      <c r="AB219" s="310"/>
      <c r="AC219" s="310"/>
      <c r="AD219" s="310"/>
      <c r="AE219" s="310"/>
      <c r="AF219" s="310"/>
      <c r="AG219" s="310"/>
      <c r="AH219" s="310"/>
      <c r="AI219" s="310"/>
      <c r="AJ219" s="310"/>
      <c r="AK219" s="310"/>
      <c r="AL219" s="310"/>
      <c r="AM219" s="518">
        <f t="shared" si="21"/>
        <v>0</v>
      </c>
      <c r="AN219" s="518"/>
      <c r="AO219" s="518"/>
      <c r="AP219" s="518"/>
      <c r="AQ219" s="518">
        <f t="shared" si="22"/>
        <v>0</v>
      </c>
      <c r="AR219" s="518"/>
      <c r="AS219" s="518"/>
      <c r="AT219" s="518"/>
      <c r="AU219" s="518"/>
      <c r="AV219" s="518"/>
      <c r="AW219" s="518"/>
      <c r="AX219" s="518"/>
      <c r="AY219" s="518"/>
      <c r="AZ219" s="518"/>
      <c r="BA219" s="518"/>
      <c r="BB219" s="518"/>
      <c r="BC219" s="101"/>
      <c r="BE219" s="165">
        <f t="shared" si="23"/>
        <v>0</v>
      </c>
      <c r="BF219" s="161">
        <f t="shared" si="24"/>
        <v>0</v>
      </c>
      <c r="BG219" s="160">
        <f t="shared" si="25"/>
        <v>0</v>
      </c>
      <c r="BH219" s="160">
        <f t="shared" si="28"/>
        <v>0</v>
      </c>
      <c r="BI219" s="159"/>
      <c r="BT219" s="185"/>
      <c r="BU219" s="185"/>
      <c r="BV219" s="185"/>
      <c r="BW219" s="185"/>
      <c r="BX219" s="185"/>
      <c r="BY219" s="185"/>
      <c r="BZ219" s="185"/>
      <c r="CA219" s="185"/>
      <c r="CB219" s="185"/>
      <c r="CC219" s="185"/>
      <c r="CD219" s="185"/>
      <c r="CE219" s="185"/>
      <c r="CF219" s="188"/>
      <c r="CG219" s="188"/>
      <c r="CH219" s="188"/>
      <c r="CI219" s="188"/>
      <c r="CJ219" s="188"/>
      <c r="CK219" s="188"/>
      <c r="CL219" s="188"/>
      <c r="CM219" s="188"/>
      <c r="CN219" s="188"/>
      <c r="CO219" s="188"/>
      <c r="CP219" s="188"/>
      <c r="CQ219" s="188"/>
    </row>
    <row r="220" spans="2:95" s="102" customFormat="1" ht="13.5" customHeight="1">
      <c r="B220" s="100"/>
      <c r="C220" s="325"/>
      <c r="D220" s="325"/>
      <c r="E220" s="325"/>
      <c r="F220" s="325"/>
      <c r="G220" s="325"/>
      <c r="H220" s="325"/>
      <c r="I220" s="325"/>
      <c r="J220" s="325"/>
      <c r="K220" s="325"/>
      <c r="L220" s="325"/>
      <c r="M220" s="325"/>
      <c r="N220" s="325"/>
      <c r="O220" s="325"/>
      <c r="P220" s="325"/>
      <c r="Q220" s="311"/>
      <c r="R220" s="312"/>
      <c r="S220" s="312"/>
      <c r="T220" s="312"/>
      <c r="U220" s="312"/>
      <c r="V220" s="313"/>
      <c r="W220" s="310">
        <f t="shared" si="26"/>
        <v>0</v>
      </c>
      <c r="X220" s="310"/>
      <c r="Y220" s="310"/>
      <c r="Z220" s="310"/>
      <c r="AA220" s="310">
        <f t="shared" si="27"/>
        <v>0</v>
      </c>
      <c r="AB220" s="310"/>
      <c r="AC220" s="310"/>
      <c r="AD220" s="310"/>
      <c r="AE220" s="310"/>
      <c r="AF220" s="310"/>
      <c r="AG220" s="310"/>
      <c r="AH220" s="310"/>
      <c r="AI220" s="310"/>
      <c r="AJ220" s="310"/>
      <c r="AK220" s="310"/>
      <c r="AL220" s="310"/>
      <c r="AM220" s="518">
        <f t="shared" si="21"/>
        <v>0</v>
      </c>
      <c r="AN220" s="518"/>
      <c r="AO220" s="518"/>
      <c r="AP220" s="518"/>
      <c r="AQ220" s="518">
        <f t="shared" si="22"/>
        <v>0</v>
      </c>
      <c r="AR220" s="518"/>
      <c r="AS220" s="518"/>
      <c r="AT220" s="518"/>
      <c r="AU220" s="518"/>
      <c r="AV220" s="518"/>
      <c r="AW220" s="518"/>
      <c r="AX220" s="518"/>
      <c r="AY220" s="518"/>
      <c r="AZ220" s="518"/>
      <c r="BA220" s="518"/>
      <c r="BB220" s="518"/>
      <c r="BC220" s="101"/>
      <c r="BE220" s="165">
        <f t="shared" si="23"/>
        <v>0</v>
      </c>
      <c r="BF220" s="161">
        <f t="shared" si="24"/>
        <v>0</v>
      </c>
      <c r="BG220" s="160">
        <f t="shared" si="25"/>
        <v>0</v>
      </c>
      <c r="BH220" s="160">
        <f t="shared" si="28"/>
        <v>0</v>
      </c>
      <c r="BI220" s="159"/>
      <c r="BT220" s="185"/>
      <c r="BU220" s="185"/>
      <c r="BV220" s="185"/>
      <c r="BW220" s="185"/>
      <c r="BX220" s="185"/>
      <c r="BY220" s="185"/>
      <c r="BZ220" s="185"/>
      <c r="CA220" s="185"/>
      <c r="CB220" s="185"/>
      <c r="CC220" s="185"/>
      <c r="CD220" s="185"/>
      <c r="CE220" s="185"/>
      <c r="CF220" s="188"/>
      <c r="CG220" s="188"/>
      <c r="CH220" s="188"/>
      <c r="CI220" s="188"/>
      <c r="CJ220" s="188"/>
      <c r="CK220" s="188"/>
      <c r="CL220" s="188"/>
      <c r="CM220" s="188"/>
      <c r="CN220" s="188"/>
      <c r="CO220" s="188"/>
      <c r="CP220" s="188"/>
      <c r="CQ220" s="188"/>
    </row>
    <row r="221" spans="2:95" s="102" customFormat="1" ht="13.5" customHeight="1">
      <c r="B221" s="100"/>
      <c r="C221" s="325"/>
      <c r="D221" s="325"/>
      <c r="E221" s="325"/>
      <c r="F221" s="325"/>
      <c r="G221" s="325"/>
      <c r="H221" s="325"/>
      <c r="I221" s="325"/>
      <c r="J221" s="325"/>
      <c r="K221" s="325"/>
      <c r="L221" s="325"/>
      <c r="M221" s="325"/>
      <c r="N221" s="325"/>
      <c r="O221" s="325"/>
      <c r="P221" s="325"/>
      <c r="Q221" s="311"/>
      <c r="R221" s="312"/>
      <c r="S221" s="312"/>
      <c r="T221" s="312"/>
      <c r="U221" s="312"/>
      <c r="V221" s="313"/>
      <c r="W221" s="310">
        <f t="shared" si="26"/>
        <v>0</v>
      </c>
      <c r="X221" s="310"/>
      <c r="Y221" s="310"/>
      <c r="Z221" s="310"/>
      <c r="AA221" s="310">
        <f t="shared" si="27"/>
        <v>0</v>
      </c>
      <c r="AB221" s="310"/>
      <c r="AC221" s="310"/>
      <c r="AD221" s="310"/>
      <c r="AE221" s="310"/>
      <c r="AF221" s="310"/>
      <c r="AG221" s="310"/>
      <c r="AH221" s="310"/>
      <c r="AI221" s="310"/>
      <c r="AJ221" s="310"/>
      <c r="AK221" s="310"/>
      <c r="AL221" s="310"/>
      <c r="AM221" s="518">
        <f t="shared" si="21"/>
        <v>0</v>
      </c>
      <c r="AN221" s="518"/>
      <c r="AO221" s="518"/>
      <c r="AP221" s="518"/>
      <c r="AQ221" s="518">
        <f t="shared" si="22"/>
        <v>0</v>
      </c>
      <c r="AR221" s="518"/>
      <c r="AS221" s="518"/>
      <c r="AT221" s="518"/>
      <c r="AU221" s="518"/>
      <c r="AV221" s="518"/>
      <c r="AW221" s="518"/>
      <c r="AX221" s="518"/>
      <c r="AY221" s="518"/>
      <c r="AZ221" s="518"/>
      <c r="BA221" s="518"/>
      <c r="BB221" s="518"/>
      <c r="BC221" s="101"/>
      <c r="BE221" s="165">
        <f t="shared" si="23"/>
        <v>0</v>
      </c>
      <c r="BF221" s="161">
        <f t="shared" si="24"/>
        <v>0</v>
      </c>
      <c r="BG221" s="160">
        <f t="shared" si="25"/>
        <v>0</v>
      </c>
      <c r="BH221" s="160">
        <f t="shared" si="28"/>
        <v>0</v>
      </c>
      <c r="BI221" s="159"/>
      <c r="BT221" s="185"/>
      <c r="BU221" s="185"/>
      <c r="BV221" s="185"/>
      <c r="BW221" s="185"/>
      <c r="BX221" s="185"/>
      <c r="BY221" s="185"/>
      <c r="BZ221" s="185"/>
      <c r="CA221" s="185"/>
      <c r="CB221" s="185"/>
      <c r="CC221" s="185"/>
      <c r="CD221" s="185"/>
      <c r="CE221" s="185"/>
      <c r="CF221" s="188"/>
      <c r="CG221" s="188"/>
      <c r="CH221" s="188"/>
      <c r="CI221" s="188"/>
      <c r="CJ221" s="188"/>
      <c r="CK221" s="188"/>
      <c r="CL221" s="188"/>
      <c r="CM221" s="188"/>
      <c r="CN221" s="188"/>
      <c r="CO221" s="188"/>
      <c r="CP221" s="188"/>
      <c r="CQ221" s="188"/>
    </row>
    <row r="222" spans="2:95" s="102" customFormat="1" ht="13.5" customHeight="1">
      <c r="B222" s="100"/>
      <c r="C222" s="324"/>
      <c r="D222" s="324"/>
      <c r="E222" s="324"/>
      <c r="F222" s="324"/>
      <c r="G222" s="324"/>
      <c r="H222" s="324"/>
      <c r="I222" s="324"/>
      <c r="J222" s="324"/>
      <c r="K222" s="324"/>
      <c r="L222" s="324"/>
      <c r="M222" s="324"/>
      <c r="N222" s="324"/>
      <c r="O222" s="324"/>
      <c r="P222" s="324"/>
      <c r="Q222" s="305"/>
      <c r="R222" s="306"/>
      <c r="S222" s="306"/>
      <c r="T222" s="306"/>
      <c r="U222" s="306"/>
      <c r="V222" s="307"/>
      <c r="W222" s="304">
        <f t="shared" si="26"/>
        <v>0</v>
      </c>
      <c r="X222" s="304"/>
      <c r="Y222" s="304"/>
      <c r="Z222" s="304"/>
      <c r="AA222" s="304">
        <f t="shared" si="27"/>
        <v>0</v>
      </c>
      <c r="AB222" s="304"/>
      <c r="AC222" s="304"/>
      <c r="AD222" s="304"/>
      <c r="AE222" s="304"/>
      <c r="AF222" s="304"/>
      <c r="AG222" s="304"/>
      <c r="AH222" s="304"/>
      <c r="AI222" s="304"/>
      <c r="AJ222" s="304"/>
      <c r="AK222" s="304"/>
      <c r="AL222" s="304"/>
      <c r="AM222" s="529">
        <f t="shared" si="21"/>
        <v>0</v>
      </c>
      <c r="AN222" s="529"/>
      <c r="AO222" s="529"/>
      <c r="AP222" s="529"/>
      <c r="AQ222" s="529">
        <f t="shared" si="22"/>
        <v>0</v>
      </c>
      <c r="AR222" s="529"/>
      <c r="AS222" s="529"/>
      <c r="AT222" s="529"/>
      <c r="AU222" s="529"/>
      <c r="AV222" s="529"/>
      <c r="AW222" s="529"/>
      <c r="AX222" s="529"/>
      <c r="AY222" s="529"/>
      <c r="AZ222" s="529"/>
      <c r="BA222" s="529"/>
      <c r="BB222" s="529"/>
      <c r="BC222" s="101"/>
      <c r="BE222" s="165">
        <f t="shared" si="23"/>
        <v>0</v>
      </c>
      <c r="BF222" s="161">
        <f t="shared" si="24"/>
        <v>0</v>
      </c>
      <c r="BG222" s="160">
        <f>ROUND(BE222-BF222,4)</f>
        <v>0</v>
      </c>
      <c r="BH222" s="160">
        <f>IF(BH221&gt;=1,BH221-1+BG222,BH221+BG222)</f>
        <v>0</v>
      </c>
      <c r="BI222" s="159"/>
      <c r="BT222" s="186"/>
      <c r="BU222" s="186"/>
      <c r="BV222" s="186"/>
      <c r="BW222" s="186"/>
      <c r="BX222" s="186"/>
      <c r="BY222" s="186"/>
      <c r="BZ222" s="186"/>
      <c r="CA222" s="186"/>
      <c r="CB222" s="186"/>
      <c r="CC222" s="186"/>
      <c r="CD222" s="186"/>
      <c r="CE222" s="186"/>
      <c r="CF222" s="189"/>
      <c r="CG222" s="189"/>
      <c r="CH222" s="189"/>
      <c r="CI222" s="189"/>
      <c r="CJ222" s="189"/>
      <c r="CK222" s="189"/>
      <c r="CL222" s="189"/>
      <c r="CM222" s="189"/>
      <c r="CN222" s="189"/>
      <c r="CO222" s="189"/>
      <c r="CP222" s="189"/>
      <c r="CQ222" s="189"/>
    </row>
    <row r="223" spans="2:61" s="102" customFormat="1" ht="7.5" customHeight="1">
      <c r="B223" s="100"/>
      <c r="C223" s="118"/>
      <c r="D223" s="118"/>
      <c r="E223" s="118"/>
      <c r="F223" s="118"/>
      <c r="G223" s="118"/>
      <c r="H223" s="118"/>
      <c r="I223" s="118"/>
      <c r="J223" s="118"/>
      <c r="K223" s="134"/>
      <c r="L223" s="134"/>
      <c r="M223" s="135"/>
      <c r="N223" s="135"/>
      <c r="O223" s="105"/>
      <c r="P223" s="105"/>
      <c r="Q223" s="105"/>
      <c r="R223" s="105"/>
      <c r="S223" s="105"/>
      <c r="T223" s="105"/>
      <c r="U223" s="105"/>
      <c r="V223" s="105"/>
      <c r="W223" s="106"/>
      <c r="X223" s="106"/>
      <c r="Y223" s="106"/>
      <c r="Z223" s="106"/>
      <c r="AA223" s="106"/>
      <c r="AB223" s="106"/>
      <c r="AC223" s="106"/>
      <c r="AD223" s="106"/>
      <c r="AE223" s="107"/>
      <c r="AF223" s="107"/>
      <c r="AG223" s="107"/>
      <c r="AH223" s="107"/>
      <c r="AI223" s="107"/>
      <c r="AJ223" s="107"/>
      <c r="AK223" s="107"/>
      <c r="AL223" s="107"/>
      <c r="AM223" s="106"/>
      <c r="AN223" s="106"/>
      <c r="AO223" s="106"/>
      <c r="AP223" s="106"/>
      <c r="AQ223" s="106"/>
      <c r="AR223" s="106"/>
      <c r="AS223" s="106"/>
      <c r="AT223" s="106"/>
      <c r="AU223" s="106"/>
      <c r="AV223" s="106"/>
      <c r="AW223" s="106"/>
      <c r="AX223" s="106"/>
      <c r="AY223" s="106"/>
      <c r="AZ223" s="106"/>
      <c r="BA223" s="106"/>
      <c r="BB223" s="106"/>
      <c r="BC223" s="101"/>
      <c r="BE223" s="159"/>
      <c r="BF223" s="159"/>
      <c r="BG223" s="159"/>
      <c r="BH223" s="159"/>
      <c r="BI223" s="164">
        <f>BH222</f>
        <v>0</v>
      </c>
    </row>
    <row r="224" spans="2:61" s="102" customFormat="1" ht="12" customHeight="1">
      <c r="B224" s="100"/>
      <c r="C224" s="323" t="s">
        <v>168</v>
      </c>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101"/>
      <c r="BE224" s="159"/>
      <c r="BF224" s="159"/>
      <c r="BG224" s="159"/>
      <c r="BH224" s="159"/>
      <c r="BI224" s="159"/>
    </row>
    <row r="225" spans="2:55" s="102" customFormat="1" ht="12" customHeight="1">
      <c r="B225" s="100"/>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c r="AC225" s="323"/>
      <c r="AD225" s="323"/>
      <c r="AE225" s="323"/>
      <c r="AF225" s="323"/>
      <c r="AG225" s="323"/>
      <c r="AH225" s="323"/>
      <c r="AI225" s="323"/>
      <c r="AJ225" s="323"/>
      <c r="AK225" s="323"/>
      <c r="AL225" s="323"/>
      <c r="AM225" s="323"/>
      <c r="AN225" s="323"/>
      <c r="AO225" s="323"/>
      <c r="AP225" s="323"/>
      <c r="AQ225" s="323"/>
      <c r="AR225" s="323"/>
      <c r="AS225" s="323"/>
      <c r="AT225" s="323"/>
      <c r="AU225" s="323"/>
      <c r="AV225" s="323"/>
      <c r="AW225" s="323"/>
      <c r="AX225" s="323"/>
      <c r="AY225" s="323"/>
      <c r="AZ225" s="323"/>
      <c r="BA225" s="323"/>
      <c r="BB225" s="323"/>
      <c r="BC225" s="101"/>
    </row>
    <row r="226" spans="2:55" s="102" customFormat="1" ht="6.75" customHeight="1">
      <c r="B226" s="100"/>
      <c r="C226" s="134"/>
      <c r="D226" s="134"/>
      <c r="E226" s="134"/>
      <c r="F226" s="134"/>
      <c r="G226" s="134"/>
      <c r="H226" s="134"/>
      <c r="I226" s="134"/>
      <c r="J226" s="134"/>
      <c r="K226" s="134"/>
      <c r="L226" s="134"/>
      <c r="M226" s="135"/>
      <c r="N226" s="135"/>
      <c r="O226" s="105"/>
      <c r="P226" s="105"/>
      <c r="Q226" s="105"/>
      <c r="R226" s="105"/>
      <c r="S226" s="105"/>
      <c r="T226" s="105"/>
      <c r="U226" s="105"/>
      <c r="V226" s="105"/>
      <c r="W226" s="106"/>
      <c r="X226" s="106"/>
      <c r="Y226" s="106"/>
      <c r="Z226" s="106"/>
      <c r="AA226" s="106"/>
      <c r="AB226" s="106"/>
      <c r="AC226" s="106"/>
      <c r="AD226" s="106"/>
      <c r="AE226" s="107"/>
      <c r="AF226" s="107"/>
      <c r="AG226" s="107"/>
      <c r="AH226" s="107"/>
      <c r="AI226" s="107"/>
      <c r="AJ226" s="107"/>
      <c r="AK226" s="107"/>
      <c r="AL226" s="107"/>
      <c r="AM226" s="106"/>
      <c r="AN226" s="106"/>
      <c r="AO226" s="106"/>
      <c r="AP226" s="106"/>
      <c r="AQ226" s="106"/>
      <c r="AR226" s="106"/>
      <c r="AS226" s="106"/>
      <c r="AT226" s="106"/>
      <c r="AU226" s="106"/>
      <c r="AV226" s="106"/>
      <c r="AW226" s="106"/>
      <c r="AX226" s="106"/>
      <c r="AY226" s="106"/>
      <c r="AZ226" s="106"/>
      <c r="BA226" s="106"/>
      <c r="BB226" s="106"/>
      <c r="BC226" s="101"/>
    </row>
    <row r="227" spans="2:55" s="102" customFormat="1" ht="12" customHeight="1">
      <c r="B227" s="100"/>
      <c r="C227" s="314" t="s">
        <v>458</v>
      </c>
      <c r="D227" s="315"/>
      <c r="E227" s="315"/>
      <c r="F227" s="315"/>
      <c r="G227" s="315"/>
      <c r="H227" s="315"/>
      <c r="I227" s="315"/>
      <c r="J227" s="316"/>
      <c r="K227" s="542" t="s">
        <v>418</v>
      </c>
      <c r="L227" s="543"/>
      <c r="M227" s="543"/>
      <c r="N227" s="543"/>
      <c r="O227" s="543"/>
      <c r="P227" s="543"/>
      <c r="Q227" s="543"/>
      <c r="R227" s="543"/>
      <c r="S227" s="543"/>
      <c r="T227" s="543"/>
      <c r="U227" s="543"/>
      <c r="V227" s="544"/>
      <c r="W227" s="542" t="s">
        <v>419</v>
      </c>
      <c r="X227" s="543"/>
      <c r="Y227" s="543"/>
      <c r="Z227" s="543"/>
      <c r="AA227" s="543"/>
      <c r="AB227" s="543"/>
      <c r="AC227" s="543"/>
      <c r="AD227" s="543"/>
      <c r="AE227" s="543"/>
      <c r="AF227" s="544"/>
      <c r="AG227" s="542" t="s">
        <v>420</v>
      </c>
      <c r="AH227" s="543"/>
      <c r="AI227" s="543"/>
      <c r="AJ227" s="543"/>
      <c r="AK227" s="543"/>
      <c r="AL227" s="543"/>
      <c r="AM227" s="543"/>
      <c r="AN227" s="543"/>
      <c r="AO227" s="543"/>
      <c r="AP227" s="544"/>
      <c r="AQ227" s="542" t="s">
        <v>276</v>
      </c>
      <c r="AR227" s="543"/>
      <c r="AS227" s="543"/>
      <c r="AT227" s="543"/>
      <c r="AU227" s="543"/>
      <c r="AV227" s="543"/>
      <c r="AW227" s="543"/>
      <c r="AX227" s="543"/>
      <c r="AY227" s="543"/>
      <c r="AZ227" s="543"/>
      <c r="BA227" s="543"/>
      <c r="BB227" s="544"/>
      <c r="BC227" s="101"/>
    </row>
    <row r="228" spans="2:55" s="102" customFormat="1" ht="12" customHeight="1">
      <c r="B228" s="100"/>
      <c r="C228" s="317"/>
      <c r="D228" s="318"/>
      <c r="E228" s="318"/>
      <c r="F228" s="318"/>
      <c r="G228" s="318"/>
      <c r="H228" s="318"/>
      <c r="I228" s="318"/>
      <c r="J228" s="319"/>
      <c r="K228" s="545"/>
      <c r="L228" s="546"/>
      <c r="M228" s="546"/>
      <c r="N228" s="546"/>
      <c r="O228" s="546"/>
      <c r="P228" s="546"/>
      <c r="Q228" s="546"/>
      <c r="R228" s="546"/>
      <c r="S228" s="546"/>
      <c r="T228" s="546"/>
      <c r="U228" s="546"/>
      <c r="V228" s="547"/>
      <c r="W228" s="545"/>
      <c r="X228" s="546"/>
      <c r="Y228" s="546"/>
      <c r="Z228" s="546"/>
      <c r="AA228" s="546"/>
      <c r="AB228" s="546"/>
      <c r="AC228" s="546"/>
      <c r="AD228" s="546"/>
      <c r="AE228" s="546"/>
      <c r="AF228" s="547"/>
      <c r="AG228" s="545"/>
      <c r="AH228" s="546"/>
      <c r="AI228" s="546"/>
      <c r="AJ228" s="546"/>
      <c r="AK228" s="546"/>
      <c r="AL228" s="546"/>
      <c r="AM228" s="546"/>
      <c r="AN228" s="546"/>
      <c r="AO228" s="546"/>
      <c r="AP228" s="547"/>
      <c r="AQ228" s="545"/>
      <c r="AR228" s="546"/>
      <c r="AS228" s="546"/>
      <c r="AT228" s="546"/>
      <c r="AU228" s="546"/>
      <c r="AV228" s="546"/>
      <c r="AW228" s="546"/>
      <c r="AX228" s="546"/>
      <c r="AY228" s="546"/>
      <c r="AZ228" s="546"/>
      <c r="BA228" s="546"/>
      <c r="BB228" s="547"/>
      <c r="BC228" s="101"/>
    </row>
    <row r="229" spans="2:55" s="102" customFormat="1" ht="12" customHeight="1">
      <c r="B229" s="100"/>
      <c r="C229" s="317"/>
      <c r="D229" s="318"/>
      <c r="E229" s="318"/>
      <c r="F229" s="318"/>
      <c r="G229" s="318"/>
      <c r="H229" s="318"/>
      <c r="I229" s="318"/>
      <c r="J229" s="319"/>
      <c r="K229" s="545"/>
      <c r="L229" s="546"/>
      <c r="M229" s="546"/>
      <c r="N229" s="546"/>
      <c r="O229" s="546"/>
      <c r="P229" s="546"/>
      <c r="Q229" s="546"/>
      <c r="R229" s="546"/>
      <c r="S229" s="546"/>
      <c r="T229" s="546"/>
      <c r="U229" s="546"/>
      <c r="V229" s="547"/>
      <c r="W229" s="545"/>
      <c r="X229" s="546"/>
      <c r="Y229" s="546"/>
      <c r="Z229" s="546"/>
      <c r="AA229" s="546"/>
      <c r="AB229" s="546"/>
      <c r="AC229" s="546"/>
      <c r="AD229" s="546"/>
      <c r="AE229" s="546"/>
      <c r="AF229" s="547"/>
      <c r="AG229" s="545"/>
      <c r="AH229" s="546"/>
      <c r="AI229" s="546"/>
      <c r="AJ229" s="546"/>
      <c r="AK229" s="546"/>
      <c r="AL229" s="546"/>
      <c r="AM229" s="546"/>
      <c r="AN229" s="546"/>
      <c r="AO229" s="546"/>
      <c r="AP229" s="547"/>
      <c r="AQ229" s="545"/>
      <c r="AR229" s="546"/>
      <c r="AS229" s="546"/>
      <c r="AT229" s="546"/>
      <c r="AU229" s="546"/>
      <c r="AV229" s="546"/>
      <c r="AW229" s="546"/>
      <c r="AX229" s="546"/>
      <c r="AY229" s="546"/>
      <c r="AZ229" s="546"/>
      <c r="BA229" s="546"/>
      <c r="BB229" s="547"/>
      <c r="BC229" s="101"/>
    </row>
    <row r="230" spans="2:55" s="102" customFormat="1" ht="12" customHeight="1">
      <c r="B230" s="100"/>
      <c r="C230" s="317"/>
      <c r="D230" s="318"/>
      <c r="E230" s="318"/>
      <c r="F230" s="318"/>
      <c r="G230" s="318"/>
      <c r="H230" s="318"/>
      <c r="I230" s="318"/>
      <c r="J230" s="319"/>
      <c r="K230" s="545"/>
      <c r="L230" s="546"/>
      <c r="M230" s="546"/>
      <c r="N230" s="546"/>
      <c r="O230" s="546"/>
      <c r="P230" s="546"/>
      <c r="Q230" s="546"/>
      <c r="R230" s="546"/>
      <c r="S230" s="546"/>
      <c r="T230" s="546"/>
      <c r="U230" s="546"/>
      <c r="V230" s="547"/>
      <c r="W230" s="545"/>
      <c r="X230" s="546"/>
      <c r="Y230" s="546"/>
      <c r="Z230" s="546"/>
      <c r="AA230" s="546"/>
      <c r="AB230" s="546"/>
      <c r="AC230" s="546"/>
      <c r="AD230" s="546"/>
      <c r="AE230" s="546"/>
      <c r="AF230" s="547"/>
      <c r="AG230" s="545"/>
      <c r="AH230" s="546"/>
      <c r="AI230" s="546"/>
      <c r="AJ230" s="546"/>
      <c r="AK230" s="546"/>
      <c r="AL230" s="546"/>
      <c r="AM230" s="546"/>
      <c r="AN230" s="546"/>
      <c r="AO230" s="546"/>
      <c r="AP230" s="547"/>
      <c r="AQ230" s="545"/>
      <c r="AR230" s="546"/>
      <c r="AS230" s="546"/>
      <c r="AT230" s="546"/>
      <c r="AU230" s="546"/>
      <c r="AV230" s="546"/>
      <c r="AW230" s="546"/>
      <c r="AX230" s="546"/>
      <c r="AY230" s="546"/>
      <c r="AZ230" s="546"/>
      <c r="BA230" s="546"/>
      <c r="BB230" s="547"/>
      <c r="BC230" s="101"/>
    </row>
    <row r="231" spans="2:55" s="102" customFormat="1" ht="12" customHeight="1">
      <c r="B231" s="100"/>
      <c r="C231" s="317"/>
      <c r="D231" s="318"/>
      <c r="E231" s="318"/>
      <c r="F231" s="318"/>
      <c r="G231" s="318"/>
      <c r="H231" s="318"/>
      <c r="I231" s="318"/>
      <c r="J231" s="319"/>
      <c r="K231" s="545"/>
      <c r="L231" s="546"/>
      <c r="M231" s="546"/>
      <c r="N231" s="546"/>
      <c r="O231" s="546"/>
      <c r="P231" s="546"/>
      <c r="Q231" s="546"/>
      <c r="R231" s="546"/>
      <c r="S231" s="546"/>
      <c r="T231" s="546"/>
      <c r="U231" s="546"/>
      <c r="V231" s="547"/>
      <c r="W231" s="545"/>
      <c r="X231" s="546"/>
      <c r="Y231" s="546"/>
      <c r="Z231" s="546"/>
      <c r="AA231" s="546"/>
      <c r="AB231" s="546"/>
      <c r="AC231" s="546"/>
      <c r="AD231" s="546"/>
      <c r="AE231" s="546"/>
      <c r="AF231" s="547"/>
      <c r="AG231" s="545"/>
      <c r="AH231" s="546"/>
      <c r="AI231" s="546"/>
      <c r="AJ231" s="546"/>
      <c r="AK231" s="546"/>
      <c r="AL231" s="546"/>
      <c r="AM231" s="546"/>
      <c r="AN231" s="546"/>
      <c r="AO231" s="546"/>
      <c r="AP231" s="547"/>
      <c r="AQ231" s="545"/>
      <c r="AR231" s="546"/>
      <c r="AS231" s="546"/>
      <c r="AT231" s="546"/>
      <c r="AU231" s="546"/>
      <c r="AV231" s="546"/>
      <c r="AW231" s="546"/>
      <c r="AX231" s="546"/>
      <c r="AY231" s="546"/>
      <c r="AZ231" s="546"/>
      <c r="BA231" s="546"/>
      <c r="BB231" s="547"/>
      <c r="BC231" s="101"/>
    </row>
    <row r="232" spans="2:55" s="102" customFormat="1" ht="12" customHeight="1">
      <c r="B232" s="100"/>
      <c r="C232" s="317"/>
      <c r="D232" s="318"/>
      <c r="E232" s="318"/>
      <c r="F232" s="318"/>
      <c r="G232" s="318"/>
      <c r="H232" s="318"/>
      <c r="I232" s="318"/>
      <c r="J232" s="319"/>
      <c r="K232" s="545"/>
      <c r="L232" s="546"/>
      <c r="M232" s="546"/>
      <c r="N232" s="546"/>
      <c r="O232" s="546"/>
      <c r="P232" s="546"/>
      <c r="Q232" s="546"/>
      <c r="R232" s="546"/>
      <c r="S232" s="546"/>
      <c r="T232" s="546"/>
      <c r="U232" s="546"/>
      <c r="V232" s="547"/>
      <c r="W232" s="545"/>
      <c r="X232" s="546"/>
      <c r="Y232" s="546"/>
      <c r="Z232" s="546"/>
      <c r="AA232" s="546"/>
      <c r="AB232" s="546"/>
      <c r="AC232" s="546"/>
      <c r="AD232" s="546"/>
      <c r="AE232" s="546"/>
      <c r="AF232" s="547"/>
      <c r="AG232" s="545"/>
      <c r="AH232" s="546"/>
      <c r="AI232" s="546"/>
      <c r="AJ232" s="546"/>
      <c r="AK232" s="546"/>
      <c r="AL232" s="546"/>
      <c r="AM232" s="546"/>
      <c r="AN232" s="546"/>
      <c r="AO232" s="546"/>
      <c r="AP232" s="547"/>
      <c r="AQ232" s="545"/>
      <c r="AR232" s="546"/>
      <c r="AS232" s="546"/>
      <c r="AT232" s="546"/>
      <c r="AU232" s="546"/>
      <c r="AV232" s="546"/>
      <c r="AW232" s="546"/>
      <c r="AX232" s="546"/>
      <c r="AY232" s="546"/>
      <c r="AZ232" s="546"/>
      <c r="BA232" s="546"/>
      <c r="BB232" s="547"/>
      <c r="BC232" s="101"/>
    </row>
    <row r="233" spans="2:55" s="102" customFormat="1" ht="12" customHeight="1">
      <c r="B233" s="100"/>
      <c r="C233" s="317"/>
      <c r="D233" s="318"/>
      <c r="E233" s="318"/>
      <c r="F233" s="318"/>
      <c r="G233" s="318"/>
      <c r="H233" s="318"/>
      <c r="I233" s="318"/>
      <c r="J233" s="319"/>
      <c r="K233" s="548"/>
      <c r="L233" s="549"/>
      <c r="M233" s="549"/>
      <c r="N233" s="549"/>
      <c r="O233" s="549"/>
      <c r="P233" s="549"/>
      <c r="Q233" s="549"/>
      <c r="R233" s="549"/>
      <c r="S233" s="549"/>
      <c r="T233" s="549"/>
      <c r="U233" s="549"/>
      <c r="V233" s="550"/>
      <c r="W233" s="548"/>
      <c r="X233" s="549"/>
      <c r="Y233" s="549"/>
      <c r="Z233" s="549"/>
      <c r="AA233" s="549"/>
      <c r="AB233" s="549"/>
      <c r="AC233" s="549"/>
      <c r="AD233" s="549"/>
      <c r="AE233" s="549"/>
      <c r="AF233" s="550"/>
      <c r="AG233" s="548"/>
      <c r="AH233" s="549"/>
      <c r="AI233" s="549"/>
      <c r="AJ233" s="549"/>
      <c r="AK233" s="549"/>
      <c r="AL233" s="549"/>
      <c r="AM233" s="549"/>
      <c r="AN233" s="549"/>
      <c r="AO233" s="549"/>
      <c r="AP233" s="550"/>
      <c r="AQ233" s="548"/>
      <c r="AR233" s="549"/>
      <c r="AS233" s="549"/>
      <c r="AT233" s="549"/>
      <c r="AU233" s="549"/>
      <c r="AV233" s="549"/>
      <c r="AW233" s="549"/>
      <c r="AX233" s="549"/>
      <c r="AY233" s="549"/>
      <c r="AZ233" s="549"/>
      <c r="BA233" s="549"/>
      <c r="BB233" s="550"/>
      <c r="BC233" s="101"/>
    </row>
    <row r="234" spans="2:55" s="102" customFormat="1" ht="10.5" customHeight="1">
      <c r="B234" s="100"/>
      <c r="C234" s="317"/>
      <c r="D234" s="318"/>
      <c r="E234" s="318"/>
      <c r="F234" s="318"/>
      <c r="G234" s="318"/>
      <c r="H234" s="318"/>
      <c r="I234" s="318"/>
      <c r="J234" s="319"/>
      <c r="K234" s="542" t="s">
        <v>241</v>
      </c>
      <c r="L234" s="543"/>
      <c r="M234" s="543"/>
      <c r="N234" s="543"/>
      <c r="O234" s="543"/>
      <c r="P234" s="544"/>
      <c r="Q234" s="542" t="s">
        <v>242</v>
      </c>
      <c r="R234" s="543"/>
      <c r="S234" s="543"/>
      <c r="T234" s="543"/>
      <c r="U234" s="543"/>
      <c r="V234" s="544"/>
      <c r="W234" s="542" t="s">
        <v>241</v>
      </c>
      <c r="X234" s="543"/>
      <c r="Y234" s="543"/>
      <c r="Z234" s="543"/>
      <c r="AA234" s="544"/>
      <c r="AB234" s="542" t="s">
        <v>242</v>
      </c>
      <c r="AC234" s="543"/>
      <c r="AD234" s="543"/>
      <c r="AE234" s="543"/>
      <c r="AF234" s="544"/>
      <c r="AG234" s="542" t="s">
        <v>241</v>
      </c>
      <c r="AH234" s="543"/>
      <c r="AI234" s="543"/>
      <c r="AJ234" s="543"/>
      <c r="AK234" s="544"/>
      <c r="AL234" s="542" t="s">
        <v>242</v>
      </c>
      <c r="AM234" s="543"/>
      <c r="AN234" s="543"/>
      <c r="AO234" s="543"/>
      <c r="AP234" s="544"/>
      <c r="AQ234" s="542" t="s">
        <v>421</v>
      </c>
      <c r="AR234" s="543"/>
      <c r="AS234" s="543"/>
      <c r="AT234" s="543"/>
      <c r="AU234" s="544"/>
      <c r="AV234" s="542" t="s">
        <v>422</v>
      </c>
      <c r="AW234" s="543"/>
      <c r="AX234" s="543"/>
      <c r="AY234" s="543"/>
      <c r="AZ234" s="543"/>
      <c r="BA234" s="543"/>
      <c r="BB234" s="544"/>
      <c r="BC234" s="101"/>
    </row>
    <row r="235" spans="2:55" s="102" customFormat="1" ht="10.5" customHeight="1">
      <c r="B235" s="100"/>
      <c r="C235" s="317"/>
      <c r="D235" s="318"/>
      <c r="E235" s="318"/>
      <c r="F235" s="318"/>
      <c r="G235" s="318"/>
      <c r="H235" s="318"/>
      <c r="I235" s="318"/>
      <c r="J235" s="319"/>
      <c r="K235" s="545"/>
      <c r="L235" s="546"/>
      <c r="M235" s="546"/>
      <c r="N235" s="546"/>
      <c r="O235" s="546"/>
      <c r="P235" s="547"/>
      <c r="Q235" s="545"/>
      <c r="R235" s="546"/>
      <c r="S235" s="546"/>
      <c r="T235" s="546"/>
      <c r="U235" s="546"/>
      <c r="V235" s="547"/>
      <c r="W235" s="545"/>
      <c r="X235" s="546"/>
      <c r="Y235" s="546"/>
      <c r="Z235" s="546"/>
      <c r="AA235" s="547"/>
      <c r="AB235" s="545"/>
      <c r="AC235" s="546"/>
      <c r="AD235" s="546"/>
      <c r="AE235" s="546"/>
      <c r="AF235" s="547"/>
      <c r="AG235" s="545"/>
      <c r="AH235" s="546"/>
      <c r="AI235" s="546"/>
      <c r="AJ235" s="546"/>
      <c r="AK235" s="547"/>
      <c r="AL235" s="545"/>
      <c r="AM235" s="546"/>
      <c r="AN235" s="546"/>
      <c r="AO235" s="546"/>
      <c r="AP235" s="547"/>
      <c r="AQ235" s="545"/>
      <c r="AR235" s="546"/>
      <c r="AS235" s="546"/>
      <c r="AT235" s="546"/>
      <c r="AU235" s="547"/>
      <c r="AV235" s="545"/>
      <c r="AW235" s="546"/>
      <c r="AX235" s="546"/>
      <c r="AY235" s="546"/>
      <c r="AZ235" s="546"/>
      <c r="BA235" s="546"/>
      <c r="BB235" s="547"/>
      <c r="BC235" s="101"/>
    </row>
    <row r="236" spans="2:107" s="102" customFormat="1" ht="10.5" customHeight="1">
      <c r="B236" s="100"/>
      <c r="C236" s="317"/>
      <c r="D236" s="318"/>
      <c r="E236" s="318"/>
      <c r="F236" s="318"/>
      <c r="G236" s="318"/>
      <c r="H236" s="318"/>
      <c r="I236" s="318"/>
      <c r="J236" s="319"/>
      <c r="K236" s="545"/>
      <c r="L236" s="546"/>
      <c r="M236" s="546"/>
      <c r="N236" s="546"/>
      <c r="O236" s="546"/>
      <c r="P236" s="547"/>
      <c r="Q236" s="545"/>
      <c r="R236" s="546"/>
      <c r="S236" s="546"/>
      <c r="T236" s="546"/>
      <c r="U236" s="546"/>
      <c r="V236" s="547"/>
      <c r="W236" s="545"/>
      <c r="X236" s="546"/>
      <c r="Y236" s="546"/>
      <c r="Z236" s="546"/>
      <c r="AA236" s="547"/>
      <c r="AB236" s="545"/>
      <c r="AC236" s="546"/>
      <c r="AD236" s="546"/>
      <c r="AE236" s="546"/>
      <c r="AF236" s="547"/>
      <c r="AG236" s="545"/>
      <c r="AH236" s="546"/>
      <c r="AI236" s="546"/>
      <c r="AJ236" s="546"/>
      <c r="AK236" s="547"/>
      <c r="AL236" s="545"/>
      <c r="AM236" s="546"/>
      <c r="AN236" s="546"/>
      <c r="AO236" s="546"/>
      <c r="AP236" s="547"/>
      <c r="AQ236" s="545"/>
      <c r="AR236" s="546"/>
      <c r="AS236" s="546"/>
      <c r="AT236" s="546"/>
      <c r="AU236" s="547"/>
      <c r="AV236" s="545"/>
      <c r="AW236" s="546"/>
      <c r="AX236" s="546"/>
      <c r="AY236" s="546"/>
      <c r="AZ236" s="546"/>
      <c r="BA236" s="546"/>
      <c r="BB236" s="547"/>
      <c r="BC236" s="101"/>
      <c r="BT236" s="229" t="s">
        <v>258</v>
      </c>
      <c r="BU236" s="229"/>
      <c r="BV236" s="229"/>
      <c r="BW236" s="229"/>
      <c r="BX236" s="229"/>
      <c r="BY236" s="229"/>
      <c r="BZ236" s="229"/>
      <c r="CA236" s="229"/>
      <c r="CB236" s="229"/>
      <c r="CC236" s="229"/>
      <c r="CD236" s="229"/>
      <c r="CE236" s="229"/>
      <c r="CF236" s="229" t="s">
        <v>259</v>
      </c>
      <c r="CG236" s="229"/>
      <c r="CH236" s="229"/>
      <c r="CI236" s="229"/>
      <c r="CJ236" s="229"/>
      <c r="CK236" s="229"/>
      <c r="CL236" s="229"/>
      <c r="CM236" s="229"/>
      <c r="CN236" s="229"/>
      <c r="CO236" s="229"/>
      <c r="CP236" s="229"/>
      <c r="CQ236" s="229"/>
      <c r="CR236" s="229" t="s">
        <v>260</v>
      </c>
      <c r="CS236" s="229"/>
      <c r="CT236" s="229"/>
      <c r="CU236" s="229"/>
      <c r="CV236" s="229"/>
      <c r="CW236" s="229"/>
      <c r="CX236" s="229"/>
      <c r="CY236" s="229"/>
      <c r="CZ236" s="229"/>
      <c r="DA236" s="229"/>
      <c r="DB236" s="229"/>
      <c r="DC236" s="229"/>
    </row>
    <row r="237" spans="2:107" s="102" customFormat="1" ht="10.5" customHeight="1">
      <c r="B237" s="100"/>
      <c r="C237" s="317"/>
      <c r="D237" s="318"/>
      <c r="E237" s="318"/>
      <c r="F237" s="318"/>
      <c r="G237" s="318"/>
      <c r="H237" s="318"/>
      <c r="I237" s="318"/>
      <c r="J237" s="319"/>
      <c r="K237" s="545"/>
      <c r="L237" s="546"/>
      <c r="M237" s="546"/>
      <c r="N237" s="546"/>
      <c r="O237" s="546"/>
      <c r="P237" s="547"/>
      <c r="Q237" s="545"/>
      <c r="R237" s="546"/>
      <c r="S237" s="546"/>
      <c r="T237" s="546"/>
      <c r="U237" s="546"/>
      <c r="V237" s="547"/>
      <c r="W237" s="545"/>
      <c r="X237" s="546"/>
      <c r="Y237" s="546"/>
      <c r="Z237" s="546"/>
      <c r="AA237" s="547"/>
      <c r="AB237" s="545"/>
      <c r="AC237" s="546"/>
      <c r="AD237" s="546"/>
      <c r="AE237" s="546"/>
      <c r="AF237" s="547"/>
      <c r="AG237" s="545"/>
      <c r="AH237" s="546"/>
      <c r="AI237" s="546"/>
      <c r="AJ237" s="546"/>
      <c r="AK237" s="547"/>
      <c r="AL237" s="545"/>
      <c r="AM237" s="546"/>
      <c r="AN237" s="546"/>
      <c r="AO237" s="546"/>
      <c r="AP237" s="547"/>
      <c r="AQ237" s="545"/>
      <c r="AR237" s="546"/>
      <c r="AS237" s="546"/>
      <c r="AT237" s="546"/>
      <c r="AU237" s="547"/>
      <c r="AV237" s="545"/>
      <c r="AW237" s="546"/>
      <c r="AX237" s="546"/>
      <c r="AY237" s="546"/>
      <c r="AZ237" s="546"/>
      <c r="BA237" s="546"/>
      <c r="BB237" s="547"/>
      <c r="BC237" s="101"/>
      <c r="BT237" s="229"/>
      <c r="BU237" s="229"/>
      <c r="BV237" s="229"/>
      <c r="BW237" s="229"/>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229"/>
      <c r="CT237" s="229"/>
      <c r="CU237" s="229"/>
      <c r="CV237" s="229"/>
      <c r="CW237" s="229"/>
      <c r="CX237" s="229"/>
      <c r="CY237" s="229"/>
      <c r="CZ237" s="229"/>
      <c r="DA237" s="229"/>
      <c r="DB237" s="229"/>
      <c r="DC237" s="229"/>
    </row>
    <row r="238" spans="2:107" s="102" customFormat="1" ht="10.5" customHeight="1">
      <c r="B238" s="100"/>
      <c r="C238" s="320"/>
      <c r="D238" s="321"/>
      <c r="E238" s="321"/>
      <c r="F238" s="321"/>
      <c r="G238" s="321"/>
      <c r="H238" s="321"/>
      <c r="I238" s="321"/>
      <c r="J238" s="322"/>
      <c r="K238" s="548"/>
      <c r="L238" s="549"/>
      <c r="M238" s="549"/>
      <c r="N238" s="549"/>
      <c r="O238" s="549"/>
      <c r="P238" s="550"/>
      <c r="Q238" s="548"/>
      <c r="R238" s="549"/>
      <c r="S238" s="549"/>
      <c r="T238" s="549"/>
      <c r="U238" s="549"/>
      <c r="V238" s="550"/>
      <c r="W238" s="548"/>
      <c r="X238" s="549"/>
      <c r="Y238" s="549"/>
      <c r="Z238" s="549"/>
      <c r="AA238" s="550"/>
      <c r="AB238" s="548"/>
      <c r="AC238" s="549"/>
      <c r="AD238" s="549"/>
      <c r="AE238" s="549"/>
      <c r="AF238" s="550"/>
      <c r="AG238" s="548"/>
      <c r="AH238" s="549"/>
      <c r="AI238" s="549"/>
      <c r="AJ238" s="549"/>
      <c r="AK238" s="550"/>
      <c r="AL238" s="548"/>
      <c r="AM238" s="549"/>
      <c r="AN238" s="549"/>
      <c r="AO238" s="549"/>
      <c r="AP238" s="550"/>
      <c r="AQ238" s="548"/>
      <c r="AR238" s="549"/>
      <c r="AS238" s="549"/>
      <c r="AT238" s="549"/>
      <c r="AU238" s="550"/>
      <c r="AV238" s="548"/>
      <c r="AW238" s="549"/>
      <c r="AX238" s="549"/>
      <c r="AY238" s="549"/>
      <c r="AZ238" s="549"/>
      <c r="BA238" s="549"/>
      <c r="BB238" s="550"/>
      <c r="BC238" s="101"/>
      <c r="BT238" s="229"/>
      <c r="BU238" s="229"/>
      <c r="BV238" s="229"/>
      <c r="BW238" s="229"/>
      <c r="BX238" s="229"/>
      <c r="BY238" s="229"/>
      <c r="BZ238" s="229"/>
      <c r="CA238" s="229"/>
      <c r="CB238" s="229"/>
      <c r="CC238" s="229"/>
      <c r="CD238" s="229"/>
      <c r="CE238" s="229"/>
      <c r="CF238" s="229"/>
      <c r="CG238" s="229"/>
      <c r="CH238" s="229"/>
      <c r="CI238" s="229"/>
      <c r="CJ238" s="229"/>
      <c r="CK238" s="229"/>
      <c r="CL238" s="229"/>
      <c r="CM238" s="229"/>
      <c r="CN238" s="229"/>
      <c r="CO238" s="229"/>
      <c r="CP238" s="229"/>
      <c r="CQ238" s="229"/>
      <c r="CR238" s="229"/>
      <c r="CS238" s="229"/>
      <c r="CT238" s="229"/>
      <c r="CU238" s="229"/>
      <c r="CV238" s="229"/>
      <c r="CW238" s="229"/>
      <c r="CX238" s="229"/>
      <c r="CY238" s="229"/>
      <c r="CZ238" s="229"/>
      <c r="DA238" s="229"/>
      <c r="DB238" s="229"/>
      <c r="DC238" s="229"/>
    </row>
    <row r="239" spans="2:107" s="102" customFormat="1" ht="9.75" customHeight="1">
      <c r="B239" s="100"/>
      <c r="C239" s="298" t="s">
        <v>322</v>
      </c>
      <c r="D239" s="299"/>
      <c r="E239" s="299"/>
      <c r="F239" s="299"/>
      <c r="G239" s="299"/>
      <c r="H239" s="299"/>
      <c r="I239" s="299"/>
      <c r="J239" s="300"/>
      <c r="K239" s="430">
        <v>9</v>
      </c>
      <c r="L239" s="431"/>
      <c r="M239" s="431"/>
      <c r="N239" s="431"/>
      <c r="O239" s="431"/>
      <c r="P239" s="432"/>
      <c r="Q239" s="430">
        <v>10</v>
      </c>
      <c r="R239" s="431"/>
      <c r="S239" s="431"/>
      <c r="T239" s="431"/>
      <c r="U239" s="431"/>
      <c r="V239" s="432"/>
      <c r="W239" s="430">
        <v>11</v>
      </c>
      <c r="X239" s="431"/>
      <c r="Y239" s="431"/>
      <c r="Z239" s="431"/>
      <c r="AA239" s="432"/>
      <c r="AB239" s="430">
        <v>12</v>
      </c>
      <c r="AC239" s="431"/>
      <c r="AD239" s="431"/>
      <c r="AE239" s="431"/>
      <c r="AF239" s="432"/>
      <c r="AG239" s="430">
        <v>13</v>
      </c>
      <c r="AH239" s="431"/>
      <c r="AI239" s="431"/>
      <c r="AJ239" s="431"/>
      <c r="AK239" s="432"/>
      <c r="AL239" s="430">
        <v>14</v>
      </c>
      <c r="AM239" s="431"/>
      <c r="AN239" s="431"/>
      <c r="AO239" s="431"/>
      <c r="AP239" s="432"/>
      <c r="AQ239" s="430">
        <v>15</v>
      </c>
      <c r="AR239" s="431"/>
      <c r="AS239" s="431"/>
      <c r="AT239" s="431"/>
      <c r="AU239" s="432"/>
      <c r="AV239" s="430">
        <v>16</v>
      </c>
      <c r="AW239" s="431"/>
      <c r="AX239" s="431"/>
      <c r="AY239" s="431"/>
      <c r="AZ239" s="431"/>
      <c r="BA239" s="431"/>
      <c r="BB239" s="432"/>
      <c r="BC239" s="101"/>
      <c r="BT239" s="114" t="s">
        <v>344</v>
      </c>
      <c r="BU239" s="114" t="s">
        <v>345</v>
      </c>
      <c r="BV239" s="114" t="s">
        <v>346</v>
      </c>
      <c r="BW239" s="114" t="s">
        <v>347</v>
      </c>
      <c r="BX239" s="114" t="s">
        <v>348</v>
      </c>
      <c r="BY239" s="114" t="s">
        <v>349</v>
      </c>
      <c r="BZ239" s="114" t="s">
        <v>350</v>
      </c>
      <c r="CA239" s="114" t="s">
        <v>351</v>
      </c>
      <c r="CB239" s="114" t="s">
        <v>352</v>
      </c>
      <c r="CC239" s="114" t="s">
        <v>353</v>
      </c>
      <c r="CD239" s="114" t="s">
        <v>354</v>
      </c>
      <c r="CE239" s="114" t="s">
        <v>355</v>
      </c>
      <c r="CF239" s="114" t="s">
        <v>344</v>
      </c>
      <c r="CG239" s="114" t="s">
        <v>345</v>
      </c>
      <c r="CH239" s="114" t="s">
        <v>346</v>
      </c>
      <c r="CI239" s="114" t="s">
        <v>347</v>
      </c>
      <c r="CJ239" s="114" t="s">
        <v>348</v>
      </c>
      <c r="CK239" s="114" t="s">
        <v>349</v>
      </c>
      <c r="CL239" s="114" t="s">
        <v>350</v>
      </c>
      <c r="CM239" s="114" t="s">
        <v>351</v>
      </c>
      <c r="CN239" s="114" t="s">
        <v>352</v>
      </c>
      <c r="CO239" s="114" t="s">
        <v>353</v>
      </c>
      <c r="CP239" s="114" t="s">
        <v>354</v>
      </c>
      <c r="CQ239" s="114" t="s">
        <v>355</v>
      </c>
      <c r="CR239" s="114" t="s">
        <v>344</v>
      </c>
      <c r="CS239" s="114" t="s">
        <v>345</v>
      </c>
      <c r="CT239" s="114" t="s">
        <v>346</v>
      </c>
      <c r="CU239" s="114" t="s">
        <v>347</v>
      </c>
      <c r="CV239" s="114" t="s">
        <v>348</v>
      </c>
      <c r="CW239" s="114" t="s">
        <v>349</v>
      </c>
      <c r="CX239" s="114" t="s">
        <v>350</v>
      </c>
      <c r="CY239" s="114" t="s">
        <v>351</v>
      </c>
      <c r="CZ239" s="114" t="s">
        <v>352</v>
      </c>
      <c r="DA239" s="114" t="s">
        <v>353</v>
      </c>
      <c r="DB239" s="114" t="s">
        <v>354</v>
      </c>
      <c r="DC239" s="114" t="s">
        <v>355</v>
      </c>
    </row>
    <row r="240" spans="2:107" s="102" customFormat="1" ht="12" customHeight="1">
      <c r="B240" s="100"/>
      <c r="C240" s="301">
        <v>130</v>
      </c>
      <c r="D240" s="302"/>
      <c r="E240" s="302"/>
      <c r="F240" s="302"/>
      <c r="G240" s="302"/>
      <c r="H240" s="302"/>
      <c r="I240" s="302"/>
      <c r="J240" s="303"/>
      <c r="K240" s="308">
        <f>SUM(K242:P260)</f>
        <v>0</v>
      </c>
      <c r="L240" s="308"/>
      <c r="M240" s="308"/>
      <c r="N240" s="308"/>
      <c r="O240" s="308"/>
      <c r="P240" s="308"/>
      <c r="Q240" s="308">
        <f>SUM(Q242:V260)</f>
        <v>0</v>
      </c>
      <c r="R240" s="308"/>
      <c r="S240" s="308"/>
      <c r="T240" s="308"/>
      <c r="U240" s="308"/>
      <c r="V240" s="308"/>
      <c r="W240" s="309">
        <f>SUM(W242:AA260)</f>
        <v>0</v>
      </c>
      <c r="X240" s="309"/>
      <c r="Y240" s="309"/>
      <c r="Z240" s="309"/>
      <c r="AA240" s="309"/>
      <c r="AB240" s="309">
        <f>SUM(AB242:AF260)</f>
        <v>0</v>
      </c>
      <c r="AC240" s="309"/>
      <c r="AD240" s="309"/>
      <c r="AE240" s="309"/>
      <c r="AF240" s="309"/>
      <c r="AG240" s="309">
        <f>SUM(AG242:AK260)</f>
        <v>0</v>
      </c>
      <c r="AH240" s="309"/>
      <c r="AI240" s="309"/>
      <c r="AJ240" s="309"/>
      <c r="AK240" s="309"/>
      <c r="AL240" s="309">
        <f>SUM(AL242:AP260)</f>
        <v>0</v>
      </c>
      <c r="AM240" s="309"/>
      <c r="AN240" s="309"/>
      <c r="AO240" s="309"/>
      <c r="AP240" s="309"/>
      <c r="AQ240" s="309">
        <f>SUM(AQ242:AU260)</f>
        <v>0</v>
      </c>
      <c r="AR240" s="309"/>
      <c r="AS240" s="309"/>
      <c r="AT240" s="309"/>
      <c r="AU240" s="309"/>
      <c r="AV240" s="309">
        <f>SUM(AV242:BB260)</f>
        <v>0</v>
      </c>
      <c r="AW240" s="309"/>
      <c r="AX240" s="309"/>
      <c r="AY240" s="309"/>
      <c r="AZ240" s="309"/>
      <c r="BA240" s="309"/>
      <c r="BB240" s="309"/>
      <c r="BC240" s="101"/>
      <c r="BT240" s="115"/>
      <c r="BU240" s="115"/>
      <c r="BV240" s="115"/>
      <c r="BW240" s="115"/>
      <c r="BX240" s="115"/>
      <c r="BY240" s="115"/>
      <c r="BZ240" s="115"/>
      <c r="CA240" s="115"/>
      <c r="CB240" s="115"/>
      <c r="CC240" s="115"/>
      <c r="CD240" s="115"/>
      <c r="CE240" s="115"/>
      <c r="CF240" s="115"/>
      <c r="CG240" s="115"/>
      <c r="CH240" s="115"/>
      <c r="CI240" s="115"/>
      <c r="CJ240" s="115"/>
      <c r="CK240" s="115"/>
      <c r="CL240" s="115"/>
      <c r="CM240" s="115"/>
      <c r="CN240" s="115"/>
      <c r="CO240" s="115"/>
      <c r="CP240" s="115"/>
      <c r="CQ240" s="115"/>
      <c r="CR240" s="115"/>
      <c r="CS240" s="115"/>
      <c r="CT240" s="115"/>
      <c r="CU240" s="115"/>
      <c r="CV240" s="115"/>
      <c r="CW240" s="115"/>
      <c r="CX240" s="115"/>
      <c r="CY240" s="115"/>
      <c r="CZ240" s="115"/>
      <c r="DA240" s="115"/>
      <c r="DB240" s="115"/>
      <c r="DC240" s="115"/>
    </row>
    <row r="241" spans="2:107" s="102" customFormat="1" ht="12" customHeight="1">
      <c r="B241" s="100"/>
      <c r="C241" s="248">
        <v>131</v>
      </c>
      <c r="D241" s="249"/>
      <c r="E241" s="249"/>
      <c r="F241" s="249"/>
      <c r="G241" s="249"/>
      <c r="H241" s="249"/>
      <c r="I241" s="249"/>
      <c r="J241" s="250"/>
      <c r="K241" s="251" t="s">
        <v>286</v>
      </c>
      <c r="L241" s="251"/>
      <c r="M241" s="251"/>
      <c r="N241" s="251"/>
      <c r="O241" s="251"/>
      <c r="P241" s="251"/>
      <c r="Q241" s="251" t="s">
        <v>286</v>
      </c>
      <c r="R241" s="251"/>
      <c r="S241" s="251"/>
      <c r="T241" s="251"/>
      <c r="U241" s="251"/>
      <c r="V241" s="251"/>
      <c r="W241" s="213" t="s">
        <v>286</v>
      </c>
      <c r="X241" s="213"/>
      <c r="Y241" s="213"/>
      <c r="Z241" s="213"/>
      <c r="AA241" s="213"/>
      <c r="AB241" s="213" t="s">
        <v>286</v>
      </c>
      <c r="AC241" s="213"/>
      <c r="AD241" s="213"/>
      <c r="AE241" s="213"/>
      <c r="AF241" s="213"/>
      <c r="AG241" s="213" t="s">
        <v>286</v>
      </c>
      <c r="AH241" s="213"/>
      <c r="AI241" s="213"/>
      <c r="AJ241" s="213"/>
      <c r="AK241" s="213"/>
      <c r="AL241" s="213" t="s">
        <v>286</v>
      </c>
      <c r="AM241" s="213"/>
      <c r="AN241" s="213"/>
      <c r="AO241" s="213"/>
      <c r="AP241" s="213"/>
      <c r="AQ241" s="213" t="s">
        <v>286</v>
      </c>
      <c r="AR241" s="213"/>
      <c r="AS241" s="213"/>
      <c r="AT241" s="213"/>
      <c r="AU241" s="213"/>
      <c r="AV241" s="213" t="s">
        <v>286</v>
      </c>
      <c r="AW241" s="213"/>
      <c r="AX241" s="213"/>
      <c r="AY241" s="213"/>
      <c r="AZ241" s="213"/>
      <c r="BA241" s="213"/>
      <c r="BB241" s="213"/>
      <c r="BC241" s="101"/>
      <c r="BE241" s="159"/>
      <c r="BF241" s="159"/>
      <c r="BG241" s="160">
        <f>ROUND(SUM(BG242:BG260),4)</f>
        <v>0</v>
      </c>
      <c r="BH241" s="159"/>
      <c r="BI241" s="161">
        <f>IF(BI261&gt;=1.5,ROUND(BI261,0)-1,IF(BI261&gt;=1,0,ROUND(BI261,0)))</f>
        <v>0</v>
      </c>
      <c r="BJ241" s="159"/>
      <c r="BK241" s="159"/>
      <c r="BL241" s="160">
        <f>ROUND(SUM(BL242:BL260),4)</f>
        <v>0</v>
      </c>
      <c r="BM241" s="159"/>
      <c r="BN241" s="161">
        <f>IF(BN261&gt;=1.5,ROUND(BN261,0)-1,IF(BN261&gt;=1,0,ROUND(BN261,0)))</f>
        <v>0</v>
      </c>
      <c r="BO241" s="161"/>
      <c r="BP241" s="161"/>
      <c r="BQ241" s="160">
        <f>ROUND(SUM(BQ242:BQ260),4)</f>
        <v>0</v>
      </c>
      <c r="BR241" s="161"/>
      <c r="BS241" s="161">
        <f>IF(BS261&gt;=1.5,ROUND(BS261,0)-1,IF(BS261&gt;=1,0,ROUND(BS261,0)))</f>
        <v>0</v>
      </c>
      <c r="BT241" s="151" t="s">
        <v>286</v>
      </c>
      <c r="BU241" s="151" t="s">
        <v>286</v>
      </c>
      <c r="BV241" s="151" t="s">
        <v>286</v>
      </c>
      <c r="BW241" s="151" t="s">
        <v>286</v>
      </c>
      <c r="BX241" s="151" t="s">
        <v>286</v>
      </c>
      <c r="BY241" s="151" t="s">
        <v>286</v>
      </c>
      <c r="BZ241" s="151" t="s">
        <v>286</v>
      </c>
      <c r="CA241" s="151" t="s">
        <v>286</v>
      </c>
      <c r="CB241" s="151" t="s">
        <v>286</v>
      </c>
      <c r="CC241" s="151" t="s">
        <v>286</v>
      </c>
      <c r="CD241" s="151" t="s">
        <v>286</v>
      </c>
      <c r="CE241" s="151" t="s">
        <v>286</v>
      </c>
      <c r="CF241" s="151" t="s">
        <v>286</v>
      </c>
      <c r="CG241" s="151" t="s">
        <v>286</v>
      </c>
      <c r="CH241" s="151" t="s">
        <v>286</v>
      </c>
      <c r="CI241" s="151" t="s">
        <v>286</v>
      </c>
      <c r="CJ241" s="151" t="s">
        <v>286</v>
      </c>
      <c r="CK241" s="151" t="s">
        <v>286</v>
      </c>
      <c r="CL241" s="151" t="s">
        <v>286</v>
      </c>
      <c r="CM241" s="151" t="s">
        <v>286</v>
      </c>
      <c r="CN241" s="151" t="s">
        <v>286</v>
      </c>
      <c r="CO241" s="151" t="s">
        <v>286</v>
      </c>
      <c r="CP241" s="151" t="s">
        <v>286</v>
      </c>
      <c r="CQ241" s="151" t="s">
        <v>286</v>
      </c>
      <c r="CR241" s="151" t="s">
        <v>286</v>
      </c>
      <c r="CS241" s="151" t="s">
        <v>286</v>
      </c>
      <c r="CT241" s="151" t="s">
        <v>286</v>
      </c>
      <c r="CU241" s="151" t="s">
        <v>286</v>
      </c>
      <c r="CV241" s="151" t="s">
        <v>286</v>
      </c>
      <c r="CW241" s="151" t="s">
        <v>286</v>
      </c>
      <c r="CX241" s="151" t="s">
        <v>286</v>
      </c>
      <c r="CY241" s="151" t="s">
        <v>286</v>
      </c>
      <c r="CZ241" s="151" t="s">
        <v>286</v>
      </c>
      <c r="DA241" s="151" t="s">
        <v>286</v>
      </c>
      <c r="DB241" s="151" t="s">
        <v>286</v>
      </c>
      <c r="DC241" s="151" t="s">
        <v>286</v>
      </c>
    </row>
    <row r="242" spans="2:107" s="102" customFormat="1" ht="12" customHeight="1">
      <c r="B242" s="100"/>
      <c r="C242" s="248"/>
      <c r="D242" s="249"/>
      <c r="E242" s="249"/>
      <c r="F242" s="249"/>
      <c r="G242" s="249"/>
      <c r="H242" s="249"/>
      <c r="I242" s="249"/>
      <c r="J242" s="250"/>
      <c r="K242" s="251">
        <f aca="true" t="shared" si="29" ref="K242:K260">IF($AA$24="январь",BT242,IF($AA$24="февраль",BU242,IF($AA$24="март",BV242,IF($AA$24="апрель",BW242,IF($AA$24="май",BX242,IF($AA$24="июнь",BY242,IF($AA$24="июль",BZ242,IF($AA$24="август",CA242))))))))+IF($AA$24="сентябрь",CB242,IF($AA$24="октябрь",CC242,IF($AA$24="ноябрь",CD242,IF($AA$24="декабрь",CE242))))</f>
        <v>0</v>
      </c>
      <c r="L242" s="251"/>
      <c r="M242" s="251"/>
      <c r="N242" s="251"/>
      <c r="O242" s="251"/>
      <c r="P242" s="251"/>
      <c r="Q242" s="251">
        <f>IF(INT(BH242)&gt;=1,BF242+INT(BH242),BF242)</f>
        <v>0</v>
      </c>
      <c r="R242" s="251"/>
      <c r="S242" s="251"/>
      <c r="T242" s="251"/>
      <c r="U242" s="251"/>
      <c r="V242" s="251"/>
      <c r="W242" s="213">
        <f aca="true" t="shared" si="30" ref="W242:W260">IF($AA$24="январь",CF242,IF($AA$24="февраль",CG242,IF($AA$24="март",CH242,IF($AA$24="апрель",CI242,IF($AA$24="май",CJ242,IF($AA$24="июнь",CK242,IF($AA$24="июль",CL242,IF($AA$24="август",CM242))))))))+IF($AA$24="сентябрь",CN242,IF($AA$24="октябрь",CO242,IF($AA$24="ноябрь",CP242,IF($AA$24="декабрь",CQ242))))</f>
        <v>0</v>
      </c>
      <c r="X242" s="213"/>
      <c r="Y242" s="213"/>
      <c r="Z242" s="213"/>
      <c r="AA242" s="213"/>
      <c r="AB242" s="213">
        <f>IF(INT(BM242)&gt;=1,BK242+INT(BM242),BK242)</f>
        <v>0</v>
      </c>
      <c r="AC242" s="213"/>
      <c r="AD242" s="213"/>
      <c r="AE242" s="213"/>
      <c r="AF242" s="213"/>
      <c r="AG242" s="213">
        <f aca="true" t="shared" si="31" ref="AG242:AG260">IF($AA$24="январь",CR242,IF($AA$24="февраль",CS242,IF($AA$24="март",CT242,IF($AA$24="апрель",CU242,IF($AA$24="май",CV242,IF($AA$24="июнь",CW242,IF($AA$24="июль",CX242,IF($AA$24="август",CY242))))))))+IF($AA$24="сентябрь",CZ242,IF($AA$24="октябрь",DA242,IF($AA$24="ноябрь",DB242,IF($AA$24="декабрь",DC242))))</f>
        <v>0</v>
      </c>
      <c r="AH242" s="213"/>
      <c r="AI242" s="213"/>
      <c r="AJ242" s="213"/>
      <c r="AK242" s="213"/>
      <c r="AL242" s="213">
        <f>IF(INT(BR242)&gt;=1,BP242+INT(BR242),BP242)</f>
        <v>0</v>
      </c>
      <c r="AM242" s="213"/>
      <c r="AN242" s="213"/>
      <c r="AO242" s="213"/>
      <c r="AP242" s="213"/>
      <c r="AQ242" s="213"/>
      <c r="AR242" s="213"/>
      <c r="AS242" s="213"/>
      <c r="AT242" s="213"/>
      <c r="AU242" s="213"/>
      <c r="AV242" s="213"/>
      <c r="AW242" s="213"/>
      <c r="AX242" s="213"/>
      <c r="AY242" s="213"/>
      <c r="AZ242" s="213"/>
      <c r="BA242" s="213"/>
      <c r="BB242" s="213"/>
      <c r="BC242" s="101"/>
      <c r="BE242" s="165">
        <f>IF($AA$24="январь",BT242,IF($AA$24="февраль",(BT242+BU242)/2,IF($AA$24="март",(BT242+BU242+BV242)/3,IF($AA$24="апрель",(BT242+BU242+BV242+BW242)/4,IF($AA$24="май",(BT242+BU242+BV242+BW242+BX242)/5,IF($AA$24="июнь",(BT242+BU242+BV242+BW242+BX242+BY242)/6,IF($AA$24="июль",(BT242+BU242+BV242+BW242+BX242+BY242+BZ242)/7,IF($AA$24="август",(BT242+BU242+BV242+BW242+BX242+BY242+BZ242+CA242)/8))))))))+IF($AA$24="сентябрь",(BT242+BU242+BV242+BW242+BX242+BY242+BZ242+CA242+CB242)/9,IF($AA$24="октябрь",(BT242+BU242+BV242+BW242+BX242+BY242+BZ242+CA242+CB242+CC242)/10,IF($AA$24="ноябрь",(BT242+BU242+BV242+BW242+BX242+BY242+BZ242+CA242+CB242+CC242+CD242)/11,IF($AA$24="декабрь",(BT242+BU242+BV242+BW242+BX242+BY242+BZ242+CA242+CB242+CC242+CD242+CE242)/12))))</f>
        <v>0</v>
      </c>
      <c r="BF242" s="161">
        <f>INT(BE242)</f>
        <v>0</v>
      </c>
      <c r="BG242" s="160">
        <f>ROUND(BE242-BF242,4)</f>
        <v>0</v>
      </c>
      <c r="BH242" s="160">
        <f>BI241</f>
        <v>0</v>
      </c>
      <c r="BI242" s="159"/>
      <c r="BJ242" s="160">
        <f>IF($AA$24="январь",CF242,IF($AA$24="февраль",(CF242+CG242)/2,IF($AA$24="март",(CF242+CG242+CH242)/3,IF($AA$24="апрель",(CF242+CG242+CH242+CI242)/4,IF($AA$24="май",(CF242+CG242+CH242+CI242+CJ242)/5,IF($AA$24="июнь",(CF242+CG242+CH242+CI242+CJ242+CK242)/6,IF($AA$24="июль",(CF242+CG242+CH242+CI242+CJ242+CK242+CL242)/7,IF($AA$24="август",(CF242+CG242+CH242+CI242+CJ242+CK242+CL242+CM242)/8))))))))+IF($AA$24="сентябрь",(CF242+CG242+CH242+CI242+CJ242+CK242+CL242+CM242+CN242)/9,IF($AA$24="октябрь",(CF242+CG242+CH242+CI242+CJ242+CK242+CL242+CM242+CN242+CO242)/10,IF($AA$24="ноябрь",(CF242+CG242+CH242+CI242+CJ242+CK242+CL242+CM242+CN242+CO242+CP242)/11,IF($AA$24="декабрь",(CF242+CG242+CH242+CI242+CJ242+CK242+CL242+CM242+CN242+CO242+CP242+CQ242)/12))))</f>
        <v>0</v>
      </c>
      <c r="BK242" s="161">
        <f>INT(BJ242)</f>
        <v>0</v>
      </c>
      <c r="BL242" s="160">
        <f>ROUND(BJ242-BK242,4)</f>
        <v>0</v>
      </c>
      <c r="BM242" s="160">
        <f>BN241</f>
        <v>0</v>
      </c>
      <c r="BN242" s="159"/>
      <c r="BO242" s="160">
        <f>IF($AA$24="январь",CR242,IF($AA$24="февраль",(CR242+CS242)/2,IF($AA$24="март",(CR242+CS242+CT242)/3,IF($AA$24="апрель",(CR242+CS242+CT242+CU242)/4,IF($AA$24="май",(CR242+CS242+CT242+CU242+CV242)/5,IF($AA$24="июнь",(CR242+CS242+CT242+CU242+CV242+CW242)/6,IF($AA$24="июль",(CR242+CS242+CT242+CU242+CV242+CW242+CX242)/7,IF($AA$24="август",(CR242+CS242+CT242+CU242+CV242+CW242+CX242+CY242)/8))))))))+IF($AA$24="сентябрь",(CR242+CS242+CT242+CU242+CV242+CW242+CX242+CY242+CZ242)/9,IF($AA$24="октябрь",(CR242+CS242+CT242+CU242+CV242+CW242+CX242+CY242+CZ242+DA242)/10,IF($AA$24="ноябрь",(CR242+CS242+CT242+CU242+CV242+CW242+CX242+CY242+CZ242+DA242+DB242)/11,IF($AA$24="декабрь",(CR242+CS242+CT242+CU242+CV242+CW242+CX242+CY242+CZ242+DA242+DB242+DC242)/12))))</f>
        <v>0</v>
      </c>
      <c r="BP242" s="161">
        <f>INT(BO242)</f>
        <v>0</v>
      </c>
      <c r="BQ242" s="160">
        <f>ROUND(BO242-BP242,4)</f>
        <v>0</v>
      </c>
      <c r="BR242" s="160">
        <f>BS241</f>
        <v>0</v>
      </c>
      <c r="BS242" s="159"/>
      <c r="BT242" s="184"/>
      <c r="BU242" s="184"/>
      <c r="BV242" s="184"/>
      <c r="BW242" s="184"/>
      <c r="BX242" s="184"/>
      <c r="BY242" s="184"/>
      <c r="BZ242" s="184"/>
      <c r="CA242" s="184"/>
      <c r="CB242" s="184"/>
      <c r="CC242" s="184"/>
      <c r="CD242" s="184"/>
      <c r="CE242" s="184"/>
      <c r="CF242" s="184"/>
      <c r="CG242" s="184"/>
      <c r="CH242" s="184"/>
      <c r="CI242" s="184"/>
      <c r="CJ242" s="184"/>
      <c r="CK242" s="184"/>
      <c r="CL242" s="184"/>
      <c r="CM242" s="184"/>
      <c r="CN242" s="184"/>
      <c r="CO242" s="184"/>
      <c r="CP242" s="184"/>
      <c r="CQ242" s="184"/>
      <c r="CR242" s="184"/>
      <c r="CS242" s="184"/>
      <c r="CT242" s="184"/>
      <c r="CU242" s="184"/>
      <c r="CV242" s="184"/>
      <c r="CW242" s="184"/>
      <c r="CX242" s="184"/>
      <c r="CY242" s="184"/>
      <c r="CZ242" s="184"/>
      <c r="DA242" s="184"/>
      <c r="DB242" s="184"/>
      <c r="DC242" s="184"/>
    </row>
    <row r="243" spans="2:107" s="102" customFormat="1" ht="12" customHeight="1">
      <c r="B243" s="100"/>
      <c r="C243" s="248"/>
      <c r="D243" s="249"/>
      <c r="E243" s="249"/>
      <c r="F243" s="249"/>
      <c r="G243" s="249"/>
      <c r="H243" s="249"/>
      <c r="I243" s="249"/>
      <c r="J243" s="250"/>
      <c r="K243" s="251">
        <f t="shared" si="29"/>
        <v>0</v>
      </c>
      <c r="L243" s="251"/>
      <c r="M243" s="251"/>
      <c r="N243" s="251"/>
      <c r="O243" s="251"/>
      <c r="P243" s="251"/>
      <c r="Q243" s="251">
        <f>IF(INT(BH243)&gt;=1,BF243+INT(BH243),BF243)</f>
        <v>0</v>
      </c>
      <c r="R243" s="251"/>
      <c r="S243" s="251"/>
      <c r="T243" s="251"/>
      <c r="U243" s="251"/>
      <c r="V243" s="251"/>
      <c r="W243" s="213">
        <f t="shared" si="30"/>
        <v>0</v>
      </c>
      <c r="X243" s="213"/>
      <c r="Y243" s="213"/>
      <c r="Z243" s="213"/>
      <c r="AA243" s="213"/>
      <c r="AB243" s="213">
        <f>IF(INT(BM243)&gt;=1,BK243+INT(BM243),BK243)</f>
        <v>0</v>
      </c>
      <c r="AC243" s="213"/>
      <c r="AD243" s="213"/>
      <c r="AE243" s="213"/>
      <c r="AF243" s="213"/>
      <c r="AG243" s="213">
        <f t="shared" si="31"/>
        <v>0</v>
      </c>
      <c r="AH243" s="213"/>
      <c r="AI243" s="213"/>
      <c r="AJ243" s="213"/>
      <c r="AK243" s="213"/>
      <c r="AL243" s="213">
        <f>IF(INT(BR243)&gt;=1,BP243+INT(BR243),BP243)</f>
        <v>0</v>
      </c>
      <c r="AM243" s="213"/>
      <c r="AN243" s="213"/>
      <c r="AO243" s="213"/>
      <c r="AP243" s="213"/>
      <c r="AQ243" s="213"/>
      <c r="AR243" s="213"/>
      <c r="AS243" s="213"/>
      <c r="AT243" s="213"/>
      <c r="AU243" s="213"/>
      <c r="AV243" s="213"/>
      <c r="AW243" s="213"/>
      <c r="AX243" s="213"/>
      <c r="AY243" s="213"/>
      <c r="AZ243" s="213"/>
      <c r="BA243" s="213"/>
      <c r="BB243" s="213"/>
      <c r="BC243" s="101"/>
      <c r="BE243" s="165">
        <f aca="true" t="shared" si="32" ref="BE243:BE260">IF($AA$24="январь",BT243,IF($AA$24="февраль",(BT243+BU243)/2,IF($AA$24="март",(BT243+BU243+BV243)/3,IF($AA$24="апрель",(BT243+BU243+BV243+BW243)/4,IF($AA$24="май",(BT243+BU243+BV243+BW243+BX243)/5,IF($AA$24="июнь",(BT243+BU243+BV243+BW243+BX243+BY243)/6,IF($AA$24="июль",(BT243+BU243+BV243+BW243+BX243+BY243+BZ243)/7,IF($AA$24="август",(BT243+BU243+BV243+BW243+BX243+BY243+BZ243+CA243)/8))))))))+IF($AA$24="сентябрь",(BT243+BU243+BV243+BW243+BX243+BY243+BZ243+CA243+CB243)/9,IF($AA$24="октябрь",(BT243+BU243+BV243+BW243+BX243+BY243+BZ243+CA243+CB243+CC243)/10,IF($AA$24="ноябрь",(BT243+BU243+BV243+BW243+BX243+BY243+BZ243+CA243+CB243+CC243+CD243)/11,IF($AA$24="декабрь",(BT243+BU243+BV243+BW243+BX243+BY243+BZ243+CA243+CB243+CC243+CD243+CE243)/12))))</f>
        <v>0</v>
      </c>
      <c r="BF243" s="161">
        <f aca="true" t="shared" si="33" ref="BF243:BF260">INT(BE243)</f>
        <v>0</v>
      </c>
      <c r="BG243" s="160">
        <f aca="true" t="shared" si="34" ref="BG243:BG260">ROUND(BE243-BF243,4)</f>
        <v>0</v>
      </c>
      <c r="BH243" s="160">
        <f>BG242+BG243</f>
        <v>0</v>
      </c>
      <c r="BI243" s="159"/>
      <c r="BJ243" s="160">
        <f aca="true" t="shared" si="35" ref="BJ243:BJ260">IF($AA$24="январь",CF243,IF($AA$24="февраль",(CF243+CG243)/2,IF($AA$24="март",(CF243+CG243+CH243)/3,IF($AA$24="апрель",(CF243+CG243+CH243+CI243)/4,IF($AA$24="май",(CF243+CG243+CH243+CI243+CJ243)/5,IF($AA$24="июнь",(CF243+CG243+CH243+CI243+CJ243+CK243)/6,IF($AA$24="июль",(CF243+CG243+CH243+CI243+CJ243+CK243+CL243)/7,IF($AA$24="август",(CF243+CG243+CH243+CI243+CJ243+CK243+CL243+CM243)/8))))))))+IF($AA$24="сентябрь",(CF243+CG243+CH243+CI243+CJ243+CK243+CL243+CM243+CN243)/9,IF($AA$24="октябрь",(CF243+CG243+CH243+CI243+CJ243+CK243+CL243+CM243+CN243+CO243)/10,IF($AA$24="ноябрь",(CF243+CG243+CH243+CI243+CJ243+CK243+CL243+CM243+CN243+CO243+CP243)/11,IF($AA$24="декабрь",(CF243+CG243+CH243+CI243+CJ243+CK243+CL243+CM243+CN243+CO243+CP243+CQ243)/12))))</f>
        <v>0</v>
      </c>
      <c r="BK243" s="161">
        <f aca="true" t="shared" si="36" ref="BK243:BK260">INT(BJ243)</f>
        <v>0</v>
      </c>
      <c r="BL243" s="160">
        <f aca="true" t="shared" si="37" ref="BL243:BL260">ROUND(BJ243-BK243,4)</f>
        <v>0</v>
      </c>
      <c r="BM243" s="160">
        <f>BL242+BL243</f>
        <v>0</v>
      </c>
      <c r="BN243" s="159"/>
      <c r="BO243" s="160">
        <f aca="true" t="shared" si="38" ref="BO243:BO260">IF($AA$24="январь",CR243,IF($AA$24="февраль",(CR243+CS243)/2,IF($AA$24="март",(CR243+CS243+CT243)/3,IF($AA$24="апрель",(CR243+CS243+CT243+CU243)/4,IF($AA$24="май",(CR243+CS243+CT243+CU243+CV243)/5,IF($AA$24="июнь",(CR243+CS243+CT243+CU243+CV243+CW243)/6,IF($AA$24="июль",(CR243+CS243+CT243+CU243+CV243+CW243+CX243)/7,IF($AA$24="август",(CR243+CS243+CT243+CU243+CV243+CW243+CX243+CY243)/8))))))))+IF($AA$24="сентябрь",(CR243+CS243+CT243+CU243+CV243+CW243+CX243+CY243+CZ243)/9,IF($AA$24="октябрь",(CR243+CS243+CT243+CU243+CV243+CW243+CX243+CY243+CZ243+DA243)/10,IF($AA$24="ноябрь",(CR243+CS243+CT243+CU243+CV243+CW243+CX243+CY243+CZ243+DA243+DB243)/11,IF($AA$24="декабрь",(CR243+CS243+CT243+CU243+CV243+CW243+CX243+CY243+CZ243+DA243+DB243+DC243)/12))))</f>
        <v>0</v>
      </c>
      <c r="BP243" s="161">
        <f aca="true" t="shared" si="39" ref="BP243:BP260">INT(BO243)</f>
        <v>0</v>
      </c>
      <c r="BQ243" s="160">
        <f aca="true" t="shared" si="40" ref="BQ243:BQ260">ROUND(BO243-BP243,4)</f>
        <v>0</v>
      </c>
      <c r="BR243" s="160">
        <f>BQ242+BQ243</f>
        <v>0</v>
      </c>
      <c r="BS243" s="159"/>
      <c r="BT243" s="185"/>
      <c r="BU243" s="185"/>
      <c r="BV243" s="185"/>
      <c r="BW243" s="185"/>
      <c r="BX243" s="185"/>
      <c r="BY243" s="185"/>
      <c r="BZ243" s="185"/>
      <c r="CA243" s="185"/>
      <c r="CB243" s="185"/>
      <c r="CC243" s="185"/>
      <c r="CD243" s="185"/>
      <c r="CE243" s="185"/>
      <c r="CF243" s="185"/>
      <c r="CG243" s="185"/>
      <c r="CH243" s="185"/>
      <c r="CI243" s="185"/>
      <c r="CJ243" s="185"/>
      <c r="CK243" s="185"/>
      <c r="CL243" s="185"/>
      <c r="CM243" s="185"/>
      <c r="CN243" s="185"/>
      <c r="CO243" s="185"/>
      <c r="CP243" s="185"/>
      <c r="CQ243" s="185"/>
      <c r="CR243" s="185"/>
      <c r="CS243" s="185"/>
      <c r="CT243" s="185"/>
      <c r="CU243" s="185"/>
      <c r="CV243" s="185"/>
      <c r="CW243" s="185"/>
      <c r="CX243" s="185"/>
      <c r="CY243" s="185"/>
      <c r="CZ243" s="185"/>
      <c r="DA243" s="185"/>
      <c r="DB243" s="185"/>
      <c r="DC243" s="185"/>
    </row>
    <row r="244" spans="2:107" s="102" customFormat="1" ht="12" customHeight="1">
      <c r="B244" s="100"/>
      <c r="C244" s="248"/>
      <c r="D244" s="249"/>
      <c r="E244" s="249"/>
      <c r="F244" s="249"/>
      <c r="G244" s="249"/>
      <c r="H244" s="249"/>
      <c r="I244" s="249"/>
      <c r="J244" s="250"/>
      <c r="K244" s="251">
        <f t="shared" si="29"/>
        <v>0</v>
      </c>
      <c r="L244" s="251"/>
      <c r="M244" s="251"/>
      <c r="N244" s="251"/>
      <c r="O244" s="251"/>
      <c r="P244" s="251"/>
      <c r="Q244" s="251">
        <f aca="true" t="shared" si="41" ref="Q244:Q260">IF(INT(BH244)&gt;=1,BF244+INT(BH244),BF244)</f>
        <v>0</v>
      </c>
      <c r="R244" s="251"/>
      <c r="S244" s="251"/>
      <c r="T244" s="251"/>
      <c r="U244" s="251"/>
      <c r="V244" s="251"/>
      <c r="W244" s="213">
        <f t="shared" si="30"/>
        <v>0</v>
      </c>
      <c r="X244" s="213"/>
      <c r="Y244" s="213"/>
      <c r="Z244" s="213"/>
      <c r="AA244" s="213"/>
      <c r="AB244" s="213">
        <f aca="true" t="shared" si="42" ref="AB244:AB260">IF(INT(BM244)&gt;=1,BK244+INT(BM244),BK244)</f>
        <v>0</v>
      </c>
      <c r="AC244" s="213"/>
      <c r="AD244" s="213"/>
      <c r="AE244" s="213"/>
      <c r="AF244" s="213"/>
      <c r="AG244" s="213">
        <f t="shared" si="31"/>
        <v>0</v>
      </c>
      <c r="AH244" s="213"/>
      <c r="AI244" s="213"/>
      <c r="AJ244" s="213"/>
      <c r="AK244" s="213"/>
      <c r="AL244" s="213">
        <f aca="true" t="shared" si="43" ref="AL244:AL260">IF(INT(BR244)&gt;=1,BP244+INT(BR244),BP244)</f>
        <v>0</v>
      </c>
      <c r="AM244" s="213"/>
      <c r="AN244" s="213"/>
      <c r="AO244" s="213"/>
      <c r="AP244" s="213"/>
      <c r="AQ244" s="213"/>
      <c r="AR244" s="213"/>
      <c r="AS244" s="213"/>
      <c r="AT244" s="213"/>
      <c r="AU244" s="213"/>
      <c r="AV244" s="213"/>
      <c r="AW244" s="213"/>
      <c r="AX244" s="213"/>
      <c r="AY244" s="213"/>
      <c r="AZ244" s="213"/>
      <c r="BA244" s="213"/>
      <c r="BB244" s="213"/>
      <c r="BC244" s="101"/>
      <c r="BE244" s="165">
        <f t="shared" si="32"/>
        <v>0</v>
      </c>
      <c r="BF244" s="161">
        <f t="shared" si="33"/>
        <v>0</v>
      </c>
      <c r="BG244" s="160">
        <f t="shared" si="34"/>
        <v>0</v>
      </c>
      <c r="BH244" s="160">
        <f>IF(BH243&gt;=1,BH243-1+BG244,BH243+BG244)</f>
        <v>0</v>
      </c>
      <c r="BI244" s="159"/>
      <c r="BJ244" s="160">
        <f t="shared" si="35"/>
        <v>0</v>
      </c>
      <c r="BK244" s="161">
        <f t="shared" si="36"/>
        <v>0</v>
      </c>
      <c r="BL244" s="160">
        <f t="shared" si="37"/>
        <v>0</v>
      </c>
      <c r="BM244" s="160">
        <f>IF(BM243&gt;=1,BM243-1+BL244,BM243+BL244)</f>
        <v>0</v>
      </c>
      <c r="BN244" s="159"/>
      <c r="BO244" s="160">
        <f t="shared" si="38"/>
        <v>0</v>
      </c>
      <c r="BP244" s="161">
        <f t="shared" si="39"/>
        <v>0</v>
      </c>
      <c r="BQ244" s="160">
        <f t="shared" si="40"/>
        <v>0</v>
      </c>
      <c r="BR244" s="160">
        <f>IF(BR243&gt;=1,BR243-1+BQ244,BR243+BQ244)</f>
        <v>0</v>
      </c>
      <c r="BS244" s="159"/>
      <c r="BT244" s="185"/>
      <c r="BU244" s="185"/>
      <c r="BV244" s="185"/>
      <c r="BW244" s="185"/>
      <c r="BX244" s="185"/>
      <c r="BY244" s="185"/>
      <c r="BZ244" s="185"/>
      <c r="CA244" s="185"/>
      <c r="CB244" s="185"/>
      <c r="CC244" s="185"/>
      <c r="CD244" s="185"/>
      <c r="CE244" s="185"/>
      <c r="CF244" s="185"/>
      <c r="CG244" s="185"/>
      <c r="CH244" s="185"/>
      <c r="CI244" s="185"/>
      <c r="CJ244" s="185"/>
      <c r="CK244" s="185"/>
      <c r="CL244" s="185"/>
      <c r="CM244" s="185"/>
      <c r="CN244" s="185"/>
      <c r="CO244" s="185"/>
      <c r="CP244" s="185"/>
      <c r="CQ244" s="185"/>
      <c r="CR244" s="185"/>
      <c r="CS244" s="185"/>
      <c r="CT244" s="185"/>
      <c r="CU244" s="185"/>
      <c r="CV244" s="185"/>
      <c r="CW244" s="185"/>
      <c r="CX244" s="185"/>
      <c r="CY244" s="185"/>
      <c r="CZ244" s="185"/>
      <c r="DA244" s="185"/>
      <c r="DB244" s="185"/>
      <c r="DC244" s="185"/>
    </row>
    <row r="245" spans="2:107" s="102" customFormat="1" ht="12" customHeight="1">
      <c r="B245" s="100"/>
      <c r="C245" s="248"/>
      <c r="D245" s="249"/>
      <c r="E245" s="249"/>
      <c r="F245" s="249"/>
      <c r="G245" s="249"/>
      <c r="H245" s="249"/>
      <c r="I245" s="249"/>
      <c r="J245" s="250"/>
      <c r="K245" s="251">
        <f t="shared" si="29"/>
        <v>0</v>
      </c>
      <c r="L245" s="251"/>
      <c r="M245" s="251"/>
      <c r="N245" s="251"/>
      <c r="O245" s="251"/>
      <c r="P245" s="251"/>
      <c r="Q245" s="251">
        <f t="shared" si="41"/>
        <v>0</v>
      </c>
      <c r="R245" s="251"/>
      <c r="S245" s="251"/>
      <c r="T245" s="251"/>
      <c r="U245" s="251"/>
      <c r="V245" s="251"/>
      <c r="W245" s="213">
        <f t="shared" si="30"/>
        <v>0</v>
      </c>
      <c r="X245" s="213"/>
      <c r="Y245" s="213"/>
      <c r="Z245" s="213"/>
      <c r="AA245" s="213"/>
      <c r="AB245" s="213">
        <f t="shared" si="42"/>
        <v>0</v>
      </c>
      <c r="AC245" s="213"/>
      <c r="AD245" s="213"/>
      <c r="AE245" s="213"/>
      <c r="AF245" s="213"/>
      <c r="AG245" s="213">
        <f t="shared" si="31"/>
        <v>0</v>
      </c>
      <c r="AH245" s="213"/>
      <c r="AI245" s="213"/>
      <c r="AJ245" s="213"/>
      <c r="AK245" s="213"/>
      <c r="AL245" s="213">
        <f t="shared" si="43"/>
        <v>0</v>
      </c>
      <c r="AM245" s="213"/>
      <c r="AN245" s="213"/>
      <c r="AO245" s="213"/>
      <c r="AP245" s="213"/>
      <c r="AQ245" s="213"/>
      <c r="AR245" s="213"/>
      <c r="AS245" s="213"/>
      <c r="AT245" s="213"/>
      <c r="AU245" s="213"/>
      <c r="AV245" s="213"/>
      <c r="AW245" s="213"/>
      <c r="AX245" s="213"/>
      <c r="AY245" s="213"/>
      <c r="AZ245" s="213"/>
      <c r="BA245" s="213"/>
      <c r="BB245" s="213"/>
      <c r="BC245" s="101"/>
      <c r="BE245" s="165">
        <f t="shared" si="32"/>
        <v>0</v>
      </c>
      <c r="BF245" s="161">
        <f t="shared" si="33"/>
        <v>0</v>
      </c>
      <c r="BG245" s="160">
        <f t="shared" si="34"/>
        <v>0</v>
      </c>
      <c r="BH245" s="160">
        <f>IF(BH244&gt;=1,BH244-1+BG245,BH244+BG245)</f>
        <v>0</v>
      </c>
      <c r="BI245" s="159"/>
      <c r="BJ245" s="160">
        <f t="shared" si="35"/>
        <v>0</v>
      </c>
      <c r="BK245" s="161">
        <f t="shared" si="36"/>
        <v>0</v>
      </c>
      <c r="BL245" s="160">
        <f t="shared" si="37"/>
        <v>0</v>
      </c>
      <c r="BM245" s="160">
        <f aca="true" t="shared" si="44" ref="BM245:BM260">IF(BM244&gt;=1,BM244-1+BL245,BM244+BL245)</f>
        <v>0</v>
      </c>
      <c r="BN245" s="159"/>
      <c r="BO245" s="160">
        <f t="shared" si="38"/>
        <v>0</v>
      </c>
      <c r="BP245" s="161">
        <f t="shared" si="39"/>
        <v>0</v>
      </c>
      <c r="BQ245" s="160">
        <f t="shared" si="40"/>
        <v>0</v>
      </c>
      <c r="BR245" s="160">
        <f aca="true" t="shared" si="45" ref="BR245:BR260">IF(BR244&gt;=1,BR244-1+BQ245,BR244+BQ245)</f>
        <v>0</v>
      </c>
      <c r="BS245" s="159"/>
      <c r="BT245" s="185"/>
      <c r="BU245" s="185"/>
      <c r="BV245" s="185"/>
      <c r="BW245" s="185"/>
      <c r="BX245" s="185"/>
      <c r="BY245" s="185"/>
      <c r="BZ245" s="185"/>
      <c r="CA245" s="185"/>
      <c r="CB245" s="185"/>
      <c r="CC245" s="185"/>
      <c r="CD245" s="185"/>
      <c r="CE245" s="185"/>
      <c r="CF245" s="185"/>
      <c r="CG245" s="185"/>
      <c r="CH245" s="185"/>
      <c r="CI245" s="185"/>
      <c r="CJ245" s="185"/>
      <c r="CK245" s="185"/>
      <c r="CL245" s="185"/>
      <c r="CM245" s="185"/>
      <c r="CN245" s="185"/>
      <c r="CO245" s="185"/>
      <c r="CP245" s="185"/>
      <c r="CQ245" s="185"/>
      <c r="CR245" s="185"/>
      <c r="CS245" s="185"/>
      <c r="CT245" s="185"/>
      <c r="CU245" s="185"/>
      <c r="CV245" s="185"/>
      <c r="CW245" s="185"/>
      <c r="CX245" s="185"/>
      <c r="CY245" s="185"/>
      <c r="CZ245" s="185"/>
      <c r="DA245" s="185"/>
      <c r="DB245" s="185"/>
      <c r="DC245" s="185"/>
    </row>
    <row r="246" spans="2:107" s="102" customFormat="1" ht="12" customHeight="1">
      <c r="B246" s="100"/>
      <c r="C246" s="248"/>
      <c r="D246" s="249"/>
      <c r="E246" s="249"/>
      <c r="F246" s="249"/>
      <c r="G246" s="249"/>
      <c r="H246" s="249"/>
      <c r="I246" s="249"/>
      <c r="J246" s="250"/>
      <c r="K246" s="251">
        <f t="shared" si="29"/>
        <v>0</v>
      </c>
      <c r="L246" s="251"/>
      <c r="M246" s="251"/>
      <c r="N246" s="251"/>
      <c r="O246" s="251"/>
      <c r="P246" s="251"/>
      <c r="Q246" s="251">
        <f t="shared" si="41"/>
        <v>0</v>
      </c>
      <c r="R246" s="251"/>
      <c r="S246" s="251"/>
      <c r="T246" s="251"/>
      <c r="U246" s="251"/>
      <c r="V246" s="251"/>
      <c r="W246" s="213">
        <f t="shared" si="30"/>
        <v>0</v>
      </c>
      <c r="X246" s="213"/>
      <c r="Y246" s="213"/>
      <c r="Z246" s="213"/>
      <c r="AA246" s="213"/>
      <c r="AB246" s="213">
        <f t="shared" si="42"/>
        <v>0</v>
      </c>
      <c r="AC246" s="213"/>
      <c r="AD246" s="213"/>
      <c r="AE246" s="213"/>
      <c r="AF246" s="213"/>
      <c r="AG246" s="213">
        <f t="shared" si="31"/>
        <v>0</v>
      </c>
      <c r="AH246" s="213"/>
      <c r="AI246" s="213"/>
      <c r="AJ246" s="213"/>
      <c r="AK246" s="213"/>
      <c r="AL246" s="213">
        <f t="shared" si="43"/>
        <v>0</v>
      </c>
      <c r="AM246" s="213"/>
      <c r="AN246" s="213"/>
      <c r="AO246" s="213"/>
      <c r="AP246" s="213"/>
      <c r="AQ246" s="213"/>
      <c r="AR246" s="213"/>
      <c r="AS246" s="213"/>
      <c r="AT246" s="213"/>
      <c r="AU246" s="213"/>
      <c r="AV246" s="213"/>
      <c r="AW246" s="213"/>
      <c r="AX246" s="213"/>
      <c r="AY246" s="213"/>
      <c r="AZ246" s="213"/>
      <c r="BA246" s="213"/>
      <c r="BB246" s="213"/>
      <c r="BC246" s="101"/>
      <c r="BE246" s="165">
        <f t="shared" si="32"/>
        <v>0</v>
      </c>
      <c r="BF246" s="161">
        <f t="shared" si="33"/>
        <v>0</v>
      </c>
      <c r="BG246" s="160">
        <f t="shared" si="34"/>
        <v>0</v>
      </c>
      <c r="BH246" s="160">
        <f aca="true" t="shared" si="46" ref="BH246:BH260">IF(BH245&gt;=1,BH245-1+BG246,BH245+BG246)</f>
        <v>0</v>
      </c>
      <c r="BI246" s="159"/>
      <c r="BJ246" s="160">
        <f t="shared" si="35"/>
        <v>0</v>
      </c>
      <c r="BK246" s="161">
        <f t="shared" si="36"/>
        <v>0</v>
      </c>
      <c r="BL246" s="160">
        <f t="shared" si="37"/>
        <v>0</v>
      </c>
      <c r="BM246" s="160">
        <f t="shared" si="44"/>
        <v>0</v>
      </c>
      <c r="BN246" s="159"/>
      <c r="BO246" s="160">
        <f t="shared" si="38"/>
        <v>0</v>
      </c>
      <c r="BP246" s="161">
        <f t="shared" si="39"/>
        <v>0</v>
      </c>
      <c r="BQ246" s="160">
        <f t="shared" si="40"/>
        <v>0</v>
      </c>
      <c r="BR246" s="160">
        <f t="shared" si="45"/>
        <v>0</v>
      </c>
      <c r="BS246" s="159"/>
      <c r="BT246" s="185"/>
      <c r="BU246" s="185"/>
      <c r="BV246" s="185"/>
      <c r="BW246" s="185"/>
      <c r="BX246" s="185"/>
      <c r="BY246" s="185"/>
      <c r="BZ246" s="185"/>
      <c r="CA246" s="185"/>
      <c r="CB246" s="185"/>
      <c r="CC246" s="185"/>
      <c r="CD246" s="185"/>
      <c r="CE246" s="185"/>
      <c r="CF246" s="185"/>
      <c r="CG246" s="185"/>
      <c r="CH246" s="185"/>
      <c r="CI246" s="185"/>
      <c r="CJ246" s="185"/>
      <c r="CK246" s="185"/>
      <c r="CL246" s="185"/>
      <c r="CM246" s="185"/>
      <c r="CN246" s="185"/>
      <c r="CO246" s="185"/>
      <c r="CP246" s="185"/>
      <c r="CQ246" s="185"/>
      <c r="CR246" s="185"/>
      <c r="CS246" s="185"/>
      <c r="CT246" s="185"/>
      <c r="CU246" s="185"/>
      <c r="CV246" s="185"/>
      <c r="CW246" s="185"/>
      <c r="CX246" s="185"/>
      <c r="CY246" s="185"/>
      <c r="CZ246" s="185"/>
      <c r="DA246" s="185"/>
      <c r="DB246" s="185"/>
      <c r="DC246" s="185"/>
    </row>
    <row r="247" spans="2:107" s="102" customFormat="1" ht="12" customHeight="1">
      <c r="B247" s="100"/>
      <c r="C247" s="248"/>
      <c r="D247" s="249"/>
      <c r="E247" s="249"/>
      <c r="F247" s="249"/>
      <c r="G247" s="249"/>
      <c r="H247" s="249"/>
      <c r="I247" s="249"/>
      <c r="J247" s="250"/>
      <c r="K247" s="251">
        <f t="shared" si="29"/>
        <v>0</v>
      </c>
      <c r="L247" s="251"/>
      <c r="M247" s="251"/>
      <c r="N247" s="251"/>
      <c r="O247" s="251"/>
      <c r="P247" s="251"/>
      <c r="Q247" s="251">
        <f t="shared" si="41"/>
        <v>0</v>
      </c>
      <c r="R247" s="251"/>
      <c r="S247" s="251"/>
      <c r="T247" s="251"/>
      <c r="U247" s="251"/>
      <c r="V247" s="251"/>
      <c r="W247" s="213">
        <f t="shared" si="30"/>
        <v>0</v>
      </c>
      <c r="X247" s="213"/>
      <c r="Y247" s="213"/>
      <c r="Z247" s="213"/>
      <c r="AA247" s="213"/>
      <c r="AB247" s="213">
        <f t="shared" si="42"/>
        <v>0</v>
      </c>
      <c r="AC247" s="213"/>
      <c r="AD247" s="213"/>
      <c r="AE247" s="213"/>
      <c r="AF247" s="213"/>
      <c r="AG247" s="213">
        <f t="shared" si="31"/>
        <v>0</v>
      </c>
      <c r="AH247" s="213"/>
      <c r="AI247" s="213"/>
      <c r="AJ247" s="213"/>
      <c r="AK247" s="213"/>
      <c r="AL247" s="213">
        <f t="shared" si="43"/>
        <v>0</v>
      </c>
      <c r="AM247" s="213"/>
      <c r="AN247" s="213"/>
      <c r="AO247" s="213"/>
      <c r="AP247" s="213"/>
      <c r="AQ247" s="213"/>
      <c r="AR247" s="213"/>
      <c r="AS247" s="213"/>
      <c r="AT247" s="213"/>
      <c r="AU247" s="213"/>
      <c r="AV247" s="213"/>
      <c r="AW247" s="213"/>
      <c r="AX247" s="213"/>
      <c r="AY247" s="213"/>
      <c r="AZ247" s="213"/>
      <c r="BA247" s="213"/>
      <c r="BB247" s="213"/>
      <c r="BC247" s="101"/>
      <c r="BE247" s="165">
        <f t="shared" si="32"/>
        <v>0</v>
      </c>
      <c r="BF247" s="161">
        <f t="shared" si="33"/>
        <v>0</v>
      </c>
      <c r="BG247" s="160">
        <f t="shared" si="34"/>
        <v>0</v>
      </c>
      <c r="BH247" s="160">
        <f t="shared" si="46"/>
        <v>0</v>
      </c>
      <c r="BI247" s="159"/>
      <c r="BJ247" s="160">
        <f t="shared" si="35"/>
        <v>0</v>
      </c>
      <c r="BK247" s="161">
        <f t="shared" si="36"/>
        <v>0</v>
      </c>
      <c r="BL247" s="160">
        <f t="shared" si="37"/>
        <v>0</v>
      </c>
      <c r="BM247" s="160">
        <f t="shared" si="44"/>
        <v>0</v>
      </c>
      <c r="BN247" s="159"/>
      <c r="BO247" s="160">
        <f t="shared" si="38"/>
        <v>0</v>
      </c>
      <c r="BP247" s="161">
        <f t="shared" si="39"/>
        <v>0</v>
      </c>
      <c r="BQ247" s="160">
        <f t="shared" si="40"/>
        <v>0</v>
      </c>
      <c r="BR247" s="160">
        <f t="shared" si="45"/>
        <v>0</v>
      </c>
      <c r="BS247" s="159"/>
      <c r="BT247" s="185"/>
      <c r="BU247" s="185"/>
      <c r="BV247" s="185"/>
      <c r="BW247" s="185"/>
      <c r="BX247" s="185"/>
      <c r="BY247" s="185"/>
      <c r="BZ247" s="185"/>
      <c r="CA247" s="185"/>
      <c r="CB247" s="185"/>
      <c r="CC247" s="185"/>
      <c r="CD247" s="185"/>
      <c r="CE247" s="185"/>
      <c r="CF247" s="185"/>
      <c r="CG247" s="185"/>
      <c r="CH247" s="185"/>
      <c r="CI247" s="185"/>
      <c r="CJ247" s="185"/>
      <c r="CK247" s="185"/>
      <c r="CL247" s="185"/>
      <c r="CM247" s="185"/>
      <c r="CN247" s="185"/>
      <c r="CO247" s="185"/>
      <c r="CP247" s="185"/>
      <c r="CQ247" s="185"/>
      <c r="CR247" s="185"/>
      <c r="CS247" s="185"/>
      <c r="CT247" s="185"/>
      <c r="CU247" s="185"/>
      <c r="CV247" s="185"/>
      <c r="CW247" s="185"/>
      <c r="CX247" s="185"/>
      <c r="CY247" s="185"/>
      <c r="CZ247" s="185"/>
      <c r="DA247" s="185"/>
      <c r="DB247" s="185"/>
      <c r="DC247" s="185"/>
    </row>
    <row r="248" spans="2:107" s="102" customFormat="1" ht="12" customHeight="1">
      <c r="B248" s="100"/>
      <c r="C248" s="248"/>
      <c r="D248" s="249"/>
      <c r="E248" s="249"/>
      <c r="F248" s="249"/>
      <c r="G248" s="249"/>
      <c r="H248" s="249"/>
      <c r="I248" s="249"/>
      <c r="J248" s="250"/>
      <c r="K248" s="251">
        <f t="shared" si="29"/>
        <v>0</v>
      </c>
      <c r="L248" s="251"/>
      <c r="M248" s="251"/>
      <c r="N248" s="251"/>
      <c r="O248" s="251"/>
      <c r="P248" s="251"/>
      <c r="Q248" s="251">
        <f t="shared" si="41"/>
        <v>0</v>
      </c>
      <c r="R248" s="251"/>
      <c r="S248" s="251"/>
      <c r="T248" s="251"/>
      <c r="U248" s="251"/>
      <c r="V248" s="251"/>
      <c r="W248" s="213">
        <f t="shared" si="30"/>
        <v>0</v>
      </c>
      <c r="X248" s="213"/>
      <c r="Y248" s="213"/>
      <c r="Z248" s="213"/>
      <c r="AA248" s="213"/>
      <c r="AB248" s="213">
        <f t="shared" si="42"/>
        <v>0</v>
      </c>
      <c r="AC248" s="213"/>
      <c r="AD248" s="213"/>
      <c r="AE248" s="213"/>
      <c r="AF248" s="213"/>
      <c r="AG248" s="213">
        <f t="shared" si="31"/>
        <v>0</v>
      </c>
      <c r="AH248" s="213"/>
      <c r="AI248" s="213"/>
      <c r="AJ248" s="213"/>
      <c r="AK248" s="213"/>
      <c r="AL248" s="213">
        <f t="shared" si="43"/>
        <v>0</v>
      </c>
      <c r="AM248" s="213"/>
      <c r="AN248" s="213"/>
      <c r="AO248" s="213"/>
      <c r="AP248" s="213"/>
      <c r="AQ248" s="213"/>
      <c r="AR248" s="213"/>
      <c r="AS248" s="213"/>
      <c r="AT248" s="213"/>
      <c r="AU248" s="213"/>
      <c r="AV248" s="213"/>
      <c r="AW248" s="213"/>
      <c r="AX248" s="213"/>
      <c r="AY248" s="213"/>
      <c r="AZ248" s="213"/>
      <c r="BA248" s="213"/>
      <c r="BB248" s="213"/>
      <c r="BC248" s="101"/>
      <c r="BE248" s="165">
        <f t="shared" si="32"/>
        <v>0</v>
      </c>
      <c r="BF248" s="161">
        <f t="shared" si="33"/>
        <v>0</v>
      </c>
      <c r="BG248" s="160">
        <f t="shared" si="34"/>
        <v>0</v>
      </c>
      <c r="BH248" s="160">
        <f t="shared" si="46"/>
        <v>0</v>
      </c>
      <c r="BI248" s="159"/>
      <c r="BJ248" s="160">
        <f t="shared" si="35"/>
        <v>0</v>
      </c>
      <c r="BK248" s="161">
        <f t="shared" si="36"/>
        <v>0</v>
      </c>
      <c r="BL248" s="160">
        <f t="shared" si="37"/>
        <v>0</v>
      </c>
      <c r="BM248" s="160">
        <f t="shared" si="44"/>
        <v>0</v>
      </c>
      <c r="BN248" s="159"/>
      <c r="BO248" s="160">
        <f t="shared" si="38"/>
        <v>0</v>
      </c>
      <c r="BP248" s="161">
        <f t="shared" si="39"/>
        <v>0</v>
      </c>
      <c r="BQ248" s="160">
        <f t="shared" si="40"/>
        <v>0</v>
      </c>
      <c r="BR248" s="160">
        <f t="shared" si="45"/>
        <v>0</v>
      </c>
      <c r="BS248" s="159"/>
      <c r="BT248" s="185"/>
      <c r="BU248" s="185"/>
      <c r="BV248" s="185"/>
      <c r="BW248" s="185"/>
      <c r="BX248" s="185"/>
      <c r="BY248" s="185"/>
      <c r="BZ248" s="185"/>
      <c r="CA248" s="185"/>
      <c r="CB248" s="185"/>
      <c r="CC248" s="185"/>
      <c r="CD248" s="185"/>
      <c r="CE248" s="185"/>
      <c r="CF248" s="185"/>
      <c r="CG248" s="185"/>
      <c r="CH248" s="185"/>
      <c r="CI248" s="185"/>
      <c r="CJ248" s="185"/>
      <c r="CK248" s="185"/>
      <c r="CL248" s="185"/>
      <c r="CM248" s="185"/>
      <c r="CN248" s="185"/>
      <c r="CO248" s="185"/>
      <c r="CP248" s="185"/>
      <c r="CQ248" s="185"/>
      <c r="CR248" s="185"/>
      <c r="CS248" s="185"/>
      <c r="CT248" s="185"/>
      <c r="CU248" s="185"/>
      <c r="CV248" s="185"/>
      <c r="CW248" s="185"/>
      <c r="CX248" s="185"/>
      <c r="CY248" s="185"/>
      <c r="CZ248" s="185"/>
      <c r="DA248" s="185"/>
      <c r="DB248" s="185"/>
      <c r="DC248" s="185"/>
    </row>
    <row r="249" spans="2:107" s="102" customFormat="1" ht="12" customHeight="1">
      <c r="B249" s="100"/>
      <c r="C249" s="248"/>
      <c r="D249" s="249"/>
      <c r="E249" s="249"/>
      <c r="F249" s="249"/>
      <c r="G249" s="249"/>
      <c r="H249" s="249"/>
      <c r="I249" s="249"/>
      <c r="J249" s="250"/>
      <c r="K249" s="251">
        <f t="shared" si="29"/>
        <v>0</v>
      </c>
      <c r="L249" s="251"/>
      <c r="M249" s="251"/>
      <c r="N249" s="251"/>
      <c r="O249" s="251"/>
      <c r="P249" s="251"/>
      <c r="Q249" s="251">
        <f t="shared" si="41"/>
        <v>0</v>
      </c>
      <c r="R249" s="251"/>
      <c r="S249" s="251"/>
      <c r="T249" s="251"/>
      <c r="U249" s="251"/>
      <c r="V249" s="251"/>
      <c r="W249" s="213">
        <f t="shared" si="30"/>
        <v>0</v>
      </c>
      <c r="X249" s="213"/>
      <c r="Y249" s="213"/>
      <c r="Z249" s="213"/>
      <c r="AA249" s="213"/>
      <c r="AB249" s="213">
        <f t="shared" si="42"/>
        <v>0</v>
      </c>
      <c r="AC249" s="213"/>
      <c r="AD249" s="213"/>
      <c r="AE249" s="213"/>
      <c r="AF249" s="213"/>
      <c r="AG249" s="213">
        <f t="shared" si="31"/>
        <v>0</v>
      </c>
      <c r="AH249" s="213"/>
      <c r="AI249" s="213"/>
      <c r="AJ249" s="213"/>
      <c r="AK249" s="213"/>
      <c r="AL249" s="213">
        <f t="shared" si="43"/>
        <v>0</v>
      </c>
      <c r="AM249" s="213"/>
      <c r="AN249" s="213"/>
      <c r="AO249" s="213"/>
      <c r="AP249" s="213"/>
      <c r="AQ249" s="213"/>
      <c r="AR249" s="213"/>
      <c r="AS249" s="213"/>
      <c r="AT249" s="213"/>
      <c r="AU249" s="213"/>
      <c r="AV249" s="213"/>
      <c r="AW249" s="213"/>
      <c r="AX249" s="213"/>
      <c r="AY249" s="213"/>
      <c r="AZ249" s="213"/>
      <c r="BA249" s="213"/>
      <c r="BB249" s="213"/>
      <c r="BC249" s="101"/>
      <c r="BE249" s="165">
        <f t="shared" si="32"/>
        <v>0</v>
      </c>
      <c r="BF249" s="161">
        <f t="shared" si="33"/>
        <v>0</v>
      </c>
      <c r="BG249" s="160">
        <f t="shared" si="34"/>
        <v>0</v>
      </c>
      <c r="BH249" s="160">
        <f t="shared" si="46"/>
        <v>0</v>
      </c>
      <c r="BI249" s="159"/>
      <c r="BJ249" s="160">
        <f t="shared" si="35"/>
        <v>0</v>
      </c>
      <c r="BK249" s="161">
        <f t="shared" si="36"/>
        <v>0</v>
      </c>
      <c r="BL249" s="160">
        <f t="shared" si="37"/>
        <v>0</v>
      </c>
      <c r="BM249" s="160">
        <f t="shared" si="44"/>
        <v>0</v>
      </c>
      <c r="BN249" s="159"/>
      <c r="BO249" s="160">
        <f t="shared" si="38"/>
        <v>0</v>
      </c>
      <c r="BP249" s="161">
        <f t="shared" si="39"/>
        <v>0</v>
      </c>
      <c r="BQ249" s="160">
        <f t="shared" si="40"/>
        <v>0</v>
      </c>
      <c r="BR249" s="160">
        <f t="shared" si="45"/>
        <v>0</v>
      </c>
      <c r="BS249" s="159"/>
      <c r="BT249" s="185"/>
      <c r="BU249" s="185"/>
      <c r="BV249" s="185"/>
      <c r="BW249" s="185"/>
      <c r="BX249" s="185"/>
      <c r="BY249" s="185"/>
      <c r="BZ249" s="185"/>
      <c r="CA249" s="185"/>
      <c r="CB249" s="185"/>
      <c r="CC249" s="185"/>
      <c r="CD249" s="185"/>
      <c r="CE249" s="185"/>
      <c r="CF249" s="185"/>
      <c r="CG249" s="185"/>
      <c r="CH249" s="185"/>
      <c r="CI249" s="185"/>
      <c r="CJ249" s="185"/>
      <c r="CK249" s="185"/>
      <c r="CL249" s="185"/>
      <c r="CM249" s="185"/>
      <c r="CN249" s="185"/>
      <c r="CO249" s="185"/>
      <c r="CP249" s="185"/>
      <c r="CQ249" s="185"/>
      <c r="CR249" s="185"/>
      <c r="CS249" s="185"/>
      <c r="CT249" s="185"/>
      <c r="CU249" s="185"/>
      <c r="CV249" s="185"/>
      <c r="CW249" s="185"/>
      <c r="CX249" s="185"/>
      <c r="CY249" s="185"/>
      <c r="CZ249" s="185"/>
      <c r="DA249" s="185"/>
      <c r="DB249" s="185"/>
      <c r="DC249" s="185"/>
    </row>
    <row r="250" spans="2:107" s="102" customFormat="1" ht="12" customHeight="1">
      <c r="B250" s="100"/>
      <c r="C250" s="248"/>
      <c r="D250" s="249"/>
      <c r="E250" s="249"/>
      <c r="F250" s="249"/>
      <c r="G250" s="249"/>
      <c r="H250" s="249"/>
      <c r="I250" s="249"/>
      <c r="J250" s="250"/>
      <c r="K250" s="251">
        <f t="shared" si="29"/>
        <v>0</v>
      </c>
      <c r="L250" s="251"/>
      <c r="M250" s="251"/>
      <c r="N250" s="251"/>
      <c r="O250" s="251"/>
      <c r="P250" s="251"/>
      <c r="Q250" s="251">
        <f t="shared" si="41"/>
        <v>0</v>
      </c>
      <c r="R250" s="251"/>
      <c r="S250" s="251"/>
      <c r="T250" s="251"/>
      <c r="U250" s="251"/>
      <c r="V250" s="251"/>
      <c r="W250" s="213">
        <f t="shared" si="30"/>
        <v>0</v>
      </c>
      <c r="X250" s="213"/>
      <c r="Y250" s="213"/>
      <c r="Z250" s="213"/>
      <c r="AA250" s="213"/>
      <c r="AB250" s="213">
        <f t="shared" si="42"/>
        <v>0</v>
      </c>
      <c r="AC250" s="213"/>
      <c r="AD250" s="213"/>
      <c r="AE250" s="213"/>
      <c r="AF250" s="213"/>
      <c r="AG250" s="213">
        <f t="shared" si="31"/>
        <v>0</v>
      </c>
      <c r="AH250" s="213"/>
      <c r="AI250" s="213"/>
      <c r="AJ250" s="213"/>
      <c r="AK250" s="213"/>
      <c r="AL250" s="213">
        <f t="shared" si="43"/>
        <v>0</v>
      </c>
      <c r="AM250" s="213"/>
      <c r="AN250" s="213"/>
      <c r="AO250" s="213"/>
      <c r="AP250" s="213"/>
      <c r="AQ250" s="213"/>
      <c r="AR250" s="213"/>
      <c r="AS250" s="213"/>
      <c r="AT250" s="213"/>
      <c r="AU250" s="213"/>
      <c r="AV250" s="213"/>
      <c r="AW250" s="213"/>
      <c r="AX250" s="213"/>
      <c r="AY250" s="213"/>
      <c r="AZ250" s="213"/>
      <c r="BA250" s="213"/>
      <c r="BB250" s="213"/>
      <c r="BC250" s="101"/>
      <c r="BE250" s="165">
        <f t="shared" si="32"/>
        <v>0</v>
      </c>
      <c r="BF250" s="161">
        <f t="shared" si="33"/>
        <v>0</v>
      </c>
      <c r="BG250" s="160">
        <f t="shared" si="34"/>
        <v>0</v>
      </c>
      <c r="BH250" s="160">
        <f t="shared" si="46"/>
        <v>0</v>
      </c>
      <c r="BI250" s="159"/>
      <c r="BJ250" s="160">
        <f t="shared" si="35"/>
        <v>0</v>
      </c>
      <c r="BK250" s="161">
        <f t="shared" si="36"/>
        <v>0</v>
      </c>
      <c r="BL250" s="160">
        <f t="shared" si="37"/>
        <v>0</v>
      </c>
      <c r="BM250" s="160">
        <f t="shared" si="44"/>
        <v>0</v>
      </c>
      <c r="BN250" s="159"/>
      <c r="BO250" s="160">
        <f t="shared" si="38"/>
        <v>0</v>
      </c>
      <c r="BP250" s="161">
        <f t="shared" si="39"/>
        <v>0</v>
      </c>
      <c r="BQ250" s="160">
        <f t="shared" si="40"/>
        <v>0</v>
      </c>
      <c r="BR250" s="160">
        <f t="shared" si="45"/>
        <v>0</v>
      </c>
      <c r="BS250" s="159"/>
      <c r="BT250" s="185"/>
      <c r="BU250" s="185"/>
      <c r="BV250" s="185"/>
      <c r="BW250" s="185"/>
      <c r="BX250" s="185"/>
      <c r="BY250" s="185"/>
      <c r="BZ250" s="185"/>
      <c r="CA250" s="185"/>
      <c r="CB250" s="185"/>
      <c r="CC250" s="185"/>
      <c r="CD250" s="185"/>
      <c r="CE250" s="185"/>
      <c r="CF250" s="185"/>
      <c r="CG250" s="185"/>
      <c r="CH250" s="185"/>
      <c r="CI250" s="185"/>
      <c r="CJ250" s="185"/>
      <c r="CK250" s="185"/>
      <c r="CL250" s="185"/>
      <c r="CM250" s="185"/>
      <c r="CN250" s="185"/>
      <c r="CO250" s="185"/>
      <c r="CP250" s="185"/>
      <c r="CQ250" s="185"/>
      <c r="CR250" s="185"/>
      <c r="CS250" s="185"/>
      <c r="CT250" s="185"/>
      <c r="CU250" s="185"/>
      <c r="CV250" s="185"/>
      <c r="CW250" s="185"/>
      <c r="CX250" s="185"/>
      <c r="CY250" s="185"/>
      <c r="CZ250" s="185"/>
      <c r="DA250" s="185"/>
      <c r="DB250" s="185"/>
      <c r="DC250" s="185"/>
    </row>
    <row r="251" spans="2:107" s="102" customFormat="1" ht="12" customHeight="1">
      <c r="B251" s="100"/>
      <c r="C251" s="248"/>
      <c r="D251" s="249"/>
      <c r="E251" s="249"/>
      <c r="F251" s="249"/>
      <c r="G251" s="249"/>
      <c r="H251" s="249"/>
      <c r="I251" s="249"/>
      <c r="J251" s="250"/>
      <c r="K251" s="251">
        <f t="shared" si="29"/>
        <v>0</v>
      </c>
      <c r="L251" s="251"/>
      <c r="M251" s="251"/>
      <c r="N251" s="251"/>
      <c r="O251" s="251"/>
      <c r="P251" s="251"/>
      <c r="Q251" s="251">
        <f t="shared" si="41"/>
        <v>0</v>
      </c>
      <c r="R251" s="251"/>
      <c r="S251" s="251"/>
      <c r="T251" s="251"/>
      <c r="U251" s="251"/>
      <c r="V251" s="251"/>
      <c r="W251" s="213">
        <f t="shared" si="30"/>
        <v>0</v>
      </c>
      <c r="X251" s="213"/>
      <c r="Y251" s="213"/>
      <c r="Z251" s="213"/>
      <c r="AA251" s="213"/>
      <c r="AB251" s="213">
        <f t="shared" si="42"/>
        <v>0</v>
      </c>
      <c r="AC251" s="213"/>
      <c r="AD251" s="213"/>
      <c r="AE251" s="213"/>
      <c r="AF251" s="213"/>
      <c r="AG251" s="213">
        <f t="shared" si="31"/>
        <v>0</v>
      </c>
      <c r="AH251" s="213"/>
      <c r="AI251" s="213"/>
      <c r="AJ251" s="213"/>
      <c r="AK251" s="213"/>
      <c r="AL251" s="213">
        <f t="shared" si="43"/>
        <v>0</v>
      </c>
      <c r="AM251" s="213"/>
      <c r="AN251" s="213"/>
      <c r="AO251" s="213"/>
      <c r="AP251" s="213"/>
      <c r="AQ251" s="213"/>
      <c r="AR251" s="213"/>
      <c r="AS251" s="213"/>
      <c r="AT251" s="213"/>
      <c r="AU251" s="213"/>
      <c r="AV251" s="213"/>
      <c r="AW251" s="213"/>
      <c r="AX251" s="213"/>
      <c r="AY251" s="213"/>
      <c r="AZ251" s="213"/>
      <c r="BA251" s="213"/>
      <c r="BB251" s="213"/>
      <c r="BC251" s="101"/>
      <c r="BE251" s="165">
        <f t="shared" si="32"/>
        <v>0</v>
      </c>
      <c r="BF251" s="161">
        <f t="shared" si="33"/>
        <v>0</v>
      </c>
      <c r="BG251" s="160">
        <f t="shared" si="34"/>
        <v>0</v>
      </c>
      <c r="BH251" s="160">
        <f t="shared" si="46"/>
        <v>0</v>
      </c>
      <c r="BI251" s="159"/>
      <c r="BJ251" s="160">
        <f t="shared" si="35"/>
        <v>0</v>
      </c>
      <c r="BK251" s="161">
        <f t="shared" si="36"/>
        <v>0</v>
      </c>
      <c r="BL251" s="160">
        <f t="shared" si="37"/>
        <v>0</v>
      </c>
      <c r="BM251" s="160">
        <f t="shared" si="44"/>
        <v>0</v>
      </c>
      <c r="BN251" s="159"/>
      <c r="BO251" s="160">
        <f t="shared" si="38"/>
        <v>0</v>
      </c>
      <c r="BP251" s="161">
        <f t="shared" si="39"/>
        <v>0</v>
      </c>
      <c r="BQ251" s="160">
        <f t="shared" si="40"/>
        <v>0</v>
      </c>
      <c r="BR251" s="160">
        <f t="shared" si="45"/>
        <v>0</v>
      </c>
      <c r="BS251" s="159"/>
      <c r="BT251" s="185"/>
      <c r="BU251" s="185"/>
      <c r="BV251" s="185"/>
      <c r="BW251" s="185"/>
      <c r="BX251" s="185"/>
      <c r="BY251" s="185"/>
      <c r="BZ251" s="185"/>
      <c r="CA251" s="185"/>
      <c r="CB251" s="185"/>
      <c r="CC251" s="185"/>
      <c r="CD251" s="185"/>
      <c r="CE251" s="185"/>
      <c r="CF251" s="185"/>
      <c r="CG251" s="185"/>
      <c r="CH251" s="185"/>
      <c r="CI251" s="185"/>
      <c r="CJ251" s="185"/>
      <c r="CK251" s="185"/>
      <c r="CL251" s="185"/>
      <c r="CM251" s="185"/>
      <c r="CN251" s="185"/>
      <c r="CO251" s="185"/>
      <c r="CP251" s="185"/>
      <c r="CQ251" s="185"/>
      <c r="CR251" s="185"/>
      <c r="CS251" s="185"/>
      <c r="CT251" s="185"/>
      <c r="CU251" s="185"/>
      <c r="CV251" s="185"/>
      <c r="CW251" s="185"/>
      <c r="CX251" s="185"/>
      <c r="CY251" s="185"/>
      <c r="CZ251" s="185"/>
      <c r="DA251" s="185"/>
      <c r="DB251" s="185"/>
      <c r="DC251" s="185"/>
    </row>
    <row r="252" spans="2:107" s="102" customFormat="1" ht="12" customHeight="1">
      <c r="B252" s="100"/>
      <c r="C252" s="248"/>
      <c r="D252" s="249"/>
      <c r="E252" s="249"/>
      <c r="F252" s="249"/>
      <c r="G252" s="249"/>
      <c r="H252" s="249"/>
      <c r="I252" s="249"/>
      <c r="J252" s="250"/>
      <c r="K252" s="251">
        <f t="shared" si="29"/>
        <v>0</v>
      </c>
      <c r="L252" s="251"/>
      <c r="M252" s="251"/>
      <c r="N252" s="251"/>
      <c r="O252" s="251"/>
      <c r="P252" s="251"/>
      <c r="Q252" s="251">
        <f t="shared" si="41"/>
        <v>0</v>
      </c>
      <c r="R252" s="251"/>
      <c r="S252" s="251"/>
      <c r="T252" s="251"/>
      <c r="U252" s="251"/>
      <c r="V252" s="251"/>
      <c r="W252" s="213">
        <f t="shared" si="30"/>
        <v>0</v>
      </c>
      <c r="X252" s="213"/>
      <c r="Y252" s="213"/>
      <c r="Z252" s="213"/>
      <c r="AA252" s="213"/>
      <c r="AB252" s="213">
        <f t="shared" si="42"/>
        <v>0</v>
      </c>
      <c r="AC252" s="213"/>
      <c r="AD252" s="213"/>
      <c r="AE252" s="213"/>
      <c r="AF252" s="213"/>
      <c r="AG252" s="213">
        <f t="shared" si="31"/>
        <v>0</v>
      </c>
      <c r="AH252" s="213"/>
      <c r="AI252" s="213"/>
      <c r="AJ252" s="213"/>
      <c r="AK252" s="213"/>
      <c r="AL252" s="213">
        <f t="shared" si="43"/>
        <v>0</v>
      </c>
      <c r="AM252" s="213"/>
      <c r="AN252" s="213"/>
      <c r="AO252" s="213"/>
      <c r="AP252" s="213"/>
      <c r="AQ252" s="213"/>
      <c r="AR252" s="213"/>
      <c r="AS252" s="213"/>
      <c r="AT252" s="213"/>
      <c r="AU252" s="213"/>
      <c r="AV252" s="213"/>
      <c r="AW252" s="213"/>
      <c r="AX252" s="213"/>
      <c r="AY252" s="213"/>
      <c r="AZ252" s="213"/>
      <c r="BA252" s="213"/>
      <c r="BB252" s="213"/>
      <c r="BC252" s="101"/>
      <c r="BE252" s="165">
        <f t="shared" si="32"/>
        <v>0</v>
      </c>
      <c r="BF252" s="161">
        <f t="shared" si="33"/>
        <v>0</v>
      </c>
      <c r="BG252" s="160">
        <f t="shared" si="34"/>
        <v>0</v>
      </c>
      <c r="BH252" s="160">
        <f t="shared" si="46"/>
        <v>0</v>
      </c>
      <c r="BI252" s="159"/>
      <c r="BJ252" s="160">
        <f t="shared" si="35"/>
        <v>0</v>
      </c>
      <c r="BK252" s="161">
        <f t="shared" si="36"/>
        <v>0</v>
      </c>
      <c r="BL252" s="160">
        <f t="shared" si="37"/>
        <v>0</v>
      </c>
      <c r="BM252" s="160">
        <f t="shared" si="44"/>
        <v>0</v>
      </c>
      <c r="BN252" s="159"/>
      <c r="BO252" s="160">
        <f t="shared" si="38"/>
        <v>0</v>
      </c>
      <c r="BP252" s="161">
        <f t="shared" si="39"/>
        <v>0</v>
      </c>
      <c r="BQ252" s="160">
        <f t="shared" si="40"/>
        <v>0</v>
      </c>
      <c r="BR252" s="160">
        <f t="shared" si="45"/>
        <v>0</v>
      </c>
      <c r="BS252" s="159"/>
      <c r="BT252" s="185"/>
      <c r="BU252" s="185"/>
      <c r="BV252" s="185"/>
      <c r="BW252" s="185"/>
      <c r="BX252" s="185"/>
      <c r="BY252" s="185"/>
      <c r="BZ252" s="185"/>
      <c r="CA252" s="185"/>
      <c r="CB252" s="185"/>
      <c r="CC252" s="185"/>
      <c r="CD252" s="185"/>
      <c r="CE252" s="185"/>
      <c r="CF252" s="185"/>
      <c r="CG252" s="185"/>
      <c r="CH252" s="185"/>
      <c r="CI252" s="185"/>
      <c r="CJ252" s="185"/>
      <c r="CK252" s="185"/>
      <c r="CL252" s="185"/>
      <c r="CM252" s="185"/>
      <c r="CN252" s="185"/>
      <c r="CO252" s="185"/>
      <c r="CP252" s="185"/>
      <c r="CQ252" s="185"/>
      <c r="CR252" s="185"/>
      <c r="CS252" s="185"/>
      <c r="CT252" s="185"/>
      <c r="CU252" s="185"/>
      <c r="CV252" s="185"/>
      <c r="CW252" s="185"/>
      <c r="CX252" s="185"/>
      <c r="CY252" s="185"/>
      <c r="CZ252" s="185"/>
      <c r="DA252" s="185"/>
      <c r="DB252" s="185"/>
      <c r="DC252" s="185"/>
    </row>
    <row r="253" spans="2:107" s="102" customFormat="1" ht="12" customHeight="1">
      <c r="B253" s="100"/>
      <c r="C253" s="248"/>
      <c r="D253" s="249"/>
      <c r="E253" s="249"/>
      <c r="F253" s="249"/>
      <c r="G253" s="249"/>
      <c r="H253" s="249"/>
      <c r="I253" s="249"/>
      <c r="J253" s="250"/>
      <c r="K253" s="251">
        <f t="shared" si="29"/>
        <v>0</v>
      </c>
      <c r="L253" s="251"/>
      <c r="M253" s="251"/>
      <c r="N253" s="251"/>
      <c r="O253" s="251"/>
      <c r="P253" s="251"/>
      <c r="Q253" s="251">
        <f t="shared" si="41"/>
        <v>0</v>
      </c>
      <c r="R253" s="251"/>
      <c r="S253" s="251"/>
      <c r="T253" s="251"/>
      <c r="U253" s="251"/>
      <c r="V253" s="251"/>
      <c r="W253" s="213">
        <f t="shared" si="30"/>
        <v>0</v>
      </c>
      <c r="X253" s="213"/>
      <c r="Y253" s="213"/>
      <c r="Z253" s="213"/>
      <c r="AA253" s="213"/>
      <c r="AB253" s="213">
        <f t="shared" si="42"/>
        <v>0</v>
      </c>
      <c r="AC253" s="213"/>
      <c r="AD253" s="213"/>
      <c r="AE253" s="213"/>
      <c r="AF253" s="213"/>
      <c r="AG253" s="213">
        <f t="shared" si="31"/>
        <v>0</v>
      </c>
      <c r="AH253" s="213"/>
      <c r="AI253" s="213"/>
      <c r="AJ253" s="213"/>
      <c r="AK253" s="213"/>
      <c r="AL253" s="213">
        <f t="shared" si="43"/>
        <v>0</v>
      </c>
      <c r="AM253" s="213"/>
      <c r="AN253" s="213"/>
      <c r="AO253" s="213"/>
      <c r="AP253" s="213"/>
      <c r="AQ253" s="213"/>
      <c r="AR253" s="213"/>
      <c r="AS253" s="213"/>
      <c r="AT253" s="213"/>
      <c r="AU253" s="213"/>
      <c r="AV253" s="213"/>
      <c r="AW253" s="213"/>
      <c r="AX253" s="213"/>
      <c r="AY253" s="213"/>
      <c r="AZ253" s="213"/>
      <c r="BA253" s="213"/>
      <c r="BB253" s="213"/>
      <c r="BC253" s="101"/>
      <c r="BE253" s="165">
        <f t="shared" si="32"/>
        <v>0</v>
      </c>
      <c r="BF253" s="161">
        <f t="shared" si="33"/>
        <v>0</v>
      </c>
      <c r="BG253" s="160">
        <f t="shared" si="34"/>
        <v>0</v>
      </c>
      <c r="BH253" s="160">
        <f t="shared" si="46"/>
        <v>0</v>
      </c>
      <c r="BI253" s="159"/>
      <c r="BJ253" s="160">
        <f t="shared" si="35"/>
        <v>0</v>
      </c>
      <c r="BK253" s="161">
        <f t="shared" si="36"/>
        <v>0</v>
      </c>
      <c r="BL253" s="160">
        <f t="shared" si="37"/>
        <v>0</v>
      </c>
      <c r="BM253" s="160">
        <f t="shared" si="44"/>
        <v>0</v>
      </c>
      <c r="BN253" s="159"/>
      <c r="BO253" s="160">
        <f t="shared" si="38"/>
        <v>0</v>
      </c>
      <c r="BP253" s="161">
        <f t="shared" si="39"/>
        <v>0</v>
      </c>
      <c r="BQ253" s="160">
        <f t="shared" si="40"/>
        <v>0</v>
      </c>
      <c r="BR253" s="160">
        <f t="shared" si="45"/>
        <v>0</v>
      </c>
      <c r="BS253" s="159"/>
      <c r="BT253" s="185"/>
      <c r="BU253" s="185"/>
      <c r="BV253" s="185"/>
      <c r="BW253" s="185"/>
      <c r="BX253" s="185"/>
      <c r="BY253" s="185"/>
      <c r="BZ253" s="185"/>
      <c r="CA253" s="185"/>
      <c r="CB253" s="185"/>
      <c r="CC253" s="185"/>
      <c r="CD253" s="185"/>
      <c r="CE253" s="185"/>
      <c r="CF253" s="185"/>
      <c r="CG253" s="185"/>
      <c r="CH253" s="185"/>
      <c r="CI253" s="185"/>
      <c r="CJ253" s="185"/>
      <c r="CK253" s="185"/>
      <c r="CL253" s="185"/>
      <c r="CM253" s="185"/>
      <c r="CN253" s="185"/>
      <c r="CO253" s="185"/>
      <c r="CP253" s="185"/>
      <c r="CQ253" s="185"/>
      <c r="CR253" s="185"/>
      <c r="CS253" s="185"/>
      <c r="CT253" s="185"/>
      <c r="CU253" s="185"/>
      <c r="CV253" s="185"/>
      <c r="CW253" s="185"/>
      <c r="CX253" s="185"/>
      <c r="CY253" s="185"/>
      <c r="CZ253" s="185"/>
      <c r="DA253" s="185"/>
      <c r="DB253" s="185"/>
      <c r="DC253" s="185"/>
    </row>
    <row r="254" spans="2:107" s="102" customFormat="1" ht="12" customHeight="1">
      <c r="B254" s="100"/>
      <c r="C254" s="248"/>
      <c r="D254" s="249"/>
      <c r="E254" s="249"/>
      <c r="F254" s="249"/>
      <c r="G254" s="249"/>
      <c r="H254" s="249"/>
      <c r="I254" s="249"/>
      <c r="J254" s="250"/>
      <c r="K254" s="251">
        <f t="shared" si="29"/>
        <v>0</v>
      </c>
      <c r="L254" s="251"/>
      <c r="M254" s="251"/>
      <c r="N254" s="251"/>
      <c r="O254" s="251"/>
      <c r="P254" s="251"/>
      <c r="Q254" s="251">
        <f t="shared" si="41"/>
        <v>0</v>
      </c>
      <c r="R254" s="251"/>
      <c r="S254" s="251"/>
      <c r="T254" s="251"/>
      <c r="U254" s="251"/>
      <c r="V254" s="251"/>
      <c r="W254" s="213">
        <f t="shared" si="30"/>
        <v>0</v>
      </c>
      <c r="X254" s="213"/>
      <c r="Y254" s="213"/>
      <c r="Z254" s="213"/>
      <c r="AA254" s="213"/>
      <c r="AB254" s="213">
        <f t="shared" si="42"/>
        <v>0</v>
      </c>
      <c r="AC254" s="213"/>
      <c r="AD254" s="213"/>
      <c r="AE254" s="213"/>
      <c r="AF254" s="213"/>
      <c r="AG254" s="213">
        <f t="shared" si="31"/>
        <v>0</v>
      </c>
      <c r="AH254" s="213"/>
      <c r="AI254" s="213"/>
      <c r="AJ254" s="213"/>
      <c r="AK254" s="213"/>
      <c r="AL254" s="213">
        <f t="shared" si="43"/>
        <v>0</v>
      </c>
      <c r="AM254" s="213"/>
      <c r="AN254" s="213"/>
      <c r="AO254" s="213"/>
      <c r="AP254" s="213"/>
      <c r="AQ254" s="213"/>
      <c r="AR254" s="213"/>
      <c r="AS254" s="213"/>
      <c r="AT254" s="213"/>
      <c r="AU254" s="213"/>
      <c r="AV254" s="213"/>
      <c r="AW254" s="213"/>
      <c r="AX254" s="213"/>
      <c r="AY254" s="213"/>
      <c r="AZ254" s="213"/>
      <c r="BA254" s="213"/>
      <c r="BB254" s="213"/>
      <c r="BC254" s="101"/>
      <c r="BE254" s="165">
        <f t="shared" si="32"/>
        <v>0</v>
      </c>
      <c r="BF254" s="161">
        <f t="shared" si="33"/>
        <v>0</v>
      </c>
      <c r="BG254" s="160">
        <f t="shared" si="34"/>
        <v>0</v>
      </c>
      <c r="BH254" s="160">
        <f t="shared" si="46"/>
        <v>0</v>
      </c>
      <c r="BI254" s="159"/>
      <c r="BJ254" s="160">
        <f t="shared" si="35"/>
        <v>0</v>
      </c>
      <c r="BK254" s="161">
        <f t="shared" si="36"/>
        <v>0</v>
      </c>
      <c r="BL254" s="160">
        <f t="shared" si="37"/>
        <v>0</v>
      </c>
      <c r="BM254" s="160">
        <f t="shared" si="44"/>
        <v>0</v>
      </c>
      <c r="BN254" s="159"/>
      <c r="BO254" s="160">
        <f t="shared" si="38"/>
        <v>0</v>
      </c>
      <c r="BP254" s="161">
        <f t="shared" si="39"/>
        <v>0</v>
      </c>
      <c r="BQ254" s="160">
        <f t="shared" si="40"/>
        <v>0</v>
      </c>
      <c r="BR254" s="160">
        <f t="shared" si="45"/>
        <v>0</v>
      </c>
      <c r="BS254" s="159"/>
      <c r="BT254" s="185"/>
      <c r="BU254" s="185"/>
      <c r="BV254" s="185"/>
      <c r="BW254" s="185"/>
      <c r="BX254" s="185"/>
      <c r="BY254" s="185"/>
      <c r="BZ254" s="185"/>
      <c r="CA254" s="185"/>
      <c r="CB254" s="185"/>
      <c r="CC254" s="185"/>
      <c r="CD254" s="185"/>
      <c r="CE254" s="185"/>
      <c r="CF254" s="185"/>
      <c r="CG254" s="185"/>
      <c r="CH254" s="185"/>
      <c r="CI254" s="185"/>
      <c r="CJ254" s="185"/>
      <c r="CK254" s="185"/>
      <c r="CL254" s="185"/>
      <c r="CM254" s="185"/>
      <c r="CN254" s="185"/>
      <c r="CO254" s="185"/>
      <c r="CP254" s="185"/>
      <c r="CQ254" s="185"/>
      <c r="CR254" s="185"/>
      <c r="CS254" s="185"/>
      <c r="CT254" s="185"/>
      <c r="CU254" s="185"/>
      <c r="CV254" s="185"/>
      <c r="CW254" s="185"/>
      <c r="CX254" s="185"/>
      <c r="CY254" s="185"/>
      <c r="CZ254" s="185"/>
      <c r="DA254" s="185"/>
      <c r="DB254" s="185"/>
      <c r="DC254" s="185"/>
    </row>
    <row r="255" spans="2:107" s="102" customFormat="1" ht="12" customHeight="1">
      <c r="B255" s="100"/>
      <c r="C255" s="248"/>
      <c r="D255" s="249"/>
      <c r="E255" s="249"/>
      <c r="F255" s="249"/>
      <c r="G255" s="249"/>
      <c r="H255" s="249"/>
      <c r="I255" s="249"/>
      <c r="J255" s="250"/>
      <c r="K255" s="251">
        <f t="shared" si="29"/>
        <v>0</v>
      </c>
      <c r="L255" s="251"/>
      <c r="M255" s="251"/>
      <c r="N255" s="251"/>
      <c r="O255" s="251"/>
      <c r="P255" s="251"/>
      <c r="Q255" s="251">
        <f t="shared" si="41"/>
        <v>0</v>
      </c>
      <c r="R255" s="251"/>
      <c r="S255" s="251"/>
      <c r="T255" s="251"/>
      <c r="U255" s="251"/>
      <c r="V255" s="251"/>
      <c r="W255" s="213">
        <f t="shared" si="30"/>
        <v>0</v>
      </c>
      <c r="X255" s="213"/>
      <c r="Y255" s="213"/>
      <c r="Z255" s="213"/>
      <c r="AA255" s="213"/>
      <c r="AB255" s="213">
        <f t="shared" si="42"/>
        <v>0</v>
      </c>
      <c r="AC255" s="213"/>
      <c r="AD255" s="213"/>
      <c r="AE255" s="213"/>
      <c r="AF255" s="213"/>
      <c r="AG255" s="213">
        <f t="shared" si="31"/>
        <v>0</v>
      </c>
      <c r="AH255" s="213"/>
      <c r="AI255" s="213"/>
      <c r="AJ255" s="213"/>
      <c r="AK255" s="213"/>
      <c r="AL255" s="213">
        <f t="shared" si="43"/>
        <v>0</v>
      </c>
      <c r="AM255" s="213"/>
      <c r="AN255" s="213"/>
      <c r="AO255" s="213"/>
      <c r="AP255" s="213"/>
      <c r="AQ255" s="213"/>
      <c r="AR255" s="213"/>
      <c r="AS255" s="213"/>
      <c r="AT255" s="213"/>
      <c r="AU255" s="213"/>
      <c r="AV255" s="213"/>
      <c r="AW255" s="213"/>
      <c r="AX255" s="213"/>
      <c r="AY255" s="213"/>
      <c r="AZ255" s="213"/>
      <c r="BA255" s="213"/>
      <c r="BB255" s="213"/>
      <c r="BC255" s="101"/>
      <c r="BE255" s="165">
        <f t="shared" si="32"/>
        <v>0</v>
      </c>
      <c r="BF255" s="161">
        <f t="shared" si="33"/>
        <v>0</v>
      </c>
      <c r="BG255" s="160">
        <f t="shared" si="34"/>
        <v>0</v>
      </c>
      <c r="BH255" s="160">
        <f t="shared" si="46"/>
        <v>0</v>
      </c>
      <c r="BI255" s="159"/>
      <c r="BJ255" s="160">
        <f t="shared" si="35"/>
        <v>0</v>
      </c>
      <c r="BK255" s="161">
        <f t="shared" si="36"/>
        <v>0</v>
      </c>
      <c r="BL255" s="160">
        <f t="shared" si="37"/>
        <v>0</v>
      </c>
      <c r="BM255" s="160">
        <f t="shared" si="44"/>
        <v>0</v>
      </c>
      <c r="BN255" s="159"/>
      <c r="BO255" s="160">
        <f t="shared" si="38"/>
        <v>0</v>
      </c>
      <c r="BP255" s="161">
        <f t="shared" si="39"/>
        <v>0</v>
      </c>
      <c r="BQ255" s="160">
        <f t="shared" si="40"/>
        <v>0</v>
      </c>
      <c r="BR255" s="160">
        <f t="shared" si="45"/>
        <v>0</v>
      </c>
      <c r="BS255" s="159"/>
      <c r="BT255" s="185"/>
      <c r="BU255" s="185"/>
      <c r="BV255" s="185"/>
      <c r="BW255" s="185"/>
      <c r="BX255" s="185"/>
      <c r="BY255" s="185"/>
      <c r="BZ255" s="185"/>
      <c r="CA255" s="185"/>
      <c r="CB255" s="185"/>
      <c r="CC255" s="185"/>
      <c r="CD255" s="185"/>
      <c r="CE255" s="185"/>
      <c r="CF255" s="185"/>
      <c r="CG255" s="185"/>
      <c r="CH255" s="185"/>
      <c r="CI255" s="185"/>
      <c r="CJ255" s="185"/>
      <c r="CK255" s="185"/>
      <c r="CL255" s="185"/>
      <c r="CM255" s="185"/>
      <c r="CN255" s="185"/>
      <c r="CO255" s="185"/>
      <c r="CP255" s="185"/>
      <c r="CQ255" s="185"/>
      <c r="CR255" s="185"/>
      <c r="CS255" s="185"/>
      <c r="CT255" s="185"/>
      <c r="CU255" s="185"/>
      <c r="CV255" s="185"/>
      <c r="CW255" s="185"/>
      <c r="CX255" s="185"/>
      <c r="CY255" s="185"/>
      <c r="CZ255" s="185"/>
      <c r="DA255" s="185"/>
      <c r="DB255" s="185"/>
      <c r="DC255" s="185"/>
    </row>
    <row r="256" spans="2:107" s="102" customFormat="1" ht="12" customHeight="1">
      <c r="B256" s="100"/>
      <c r="C256" s="248"/>
      <c r="D256" s="249"/>
      <c r="E256" s="249"/>
      <c r="F256" s="249"/>
      <c r="G256" s="249"/>
      <c r="H256" s="249"/>
      <c r="I256" s="249"/>
      <c r="J256" s="250"/>
      <c r="K256" s="251">
        <f t="shared" si="29"/>
        <v>0</v>
      </c>
      <c r="L256" s="251"/>
      <c r="M256" s="251"/>
      <c r="N256" s="251"/>
      <c r="O256" s="251"/>
      <c r="P256" s="251"/>
      <c r="Q256" s="251">
        <f t="shared" si="41"/>
        <v>0</v>
      </c>
      <c r="R256" s="251"/>
      <c r="S256" s="251"/>
      <c r="T256" s="251"/>
      <c r="U256" s="251"/>
      <c r="V256" s="251"/>
      <c r="W256" s="213">
        <f t="shared" si="30"/>
        <v>0</v>
      </c>
      <c r="X256" s="213"/>
      <c r="Y256" s="213"/>
      <c r="Z256" s="213"/>
      <c r="AA256" s="213"/>
      <c r="AB256" s="213">
        <f t="shared" si="42"/>
        <v>0</v>
      </c>
      <c r="AC256" s="213"/>
      <c r="AD256" s="213"/>
      <c r="AE256" s="213"/>
      <c r="AF256" s="213"/>
      <c r="AG256" s="213">
        <f t="shared" si="31"/>
        <v>0</v>
      </c>
      <c r="AH256" s="213"/>
      <c r="AI256" s="213"/>
      <c r="AJ256" s="213"/>
      <c r="AK256" s="213"/>
      <c r="AL256" s="213">
        <f t="shared" si="43"/>
        <v>0</v>
      </c>
      <c r="AM256" s="213"/>
      <c r="AN256" s="213"/>
      <c r="AO256" s="213"/>
      <c r="AP256" s="213"/>
      <c r="AQ256" s="213"/>
      <c r="AR256" s="213"/>
      <c r="AS256" s="213"/>
      <c r="AT256" s="213"/>
      <c r="AU256" s="213"/>
      <c r="AV256" s="213"/>
      <c r="AW256" s="213"/>
      <c r="AX256" s="213"/>
      <c r="AY256" s="213"/>
      <c r="AZ256" s="213"/>
      <c r="BA256" s="213"/>
      <c r="BB256" s="213"/>
      <c r="BC256" s="101"/>
      <c r="BE256" s="165">
        <f t="shared" si="32"/>
        <v>0</v>
      </c>
      <c r="BF256" s="161">
        <f t="shared" si="33"/>
        <v>0</v>
      </c>
      <c r="BG256" s="160">
        <f t="shared" si="34"/>
        <v>0</v>
      </c>
      <c r="BH256" s="160">
        <f t="shared" si="46"/>
        <v>0</v>
      </c>
      <c r="BI256" s="159"/>
      <c r="BJ256" s="160">
        <f t="shared" si="35"/>
        <v>0</v>
      </c>
      <c r="BK256" s="161">
        <f t="shared" si="36"/>
        <v>0</v>
      </c>
      <c r="BL256" s="160">
        <f t="shared" si="37"/>
        <v>0</v>
      </c>
      <c r="BM256" s="160">
        <f t="shared" si="44"/>
        <v>0</v>
      </c>
      <c r="BN256" s="159"/>
      <c r="BO256" s="160">
        <f t="shared" si="38"/>
        <v>0</v>
      </c>
      <c r="BP256" s="161">
        <f t="shared" si="39"/>
        <v>0</v>
      </c>
      <c r="BQ256" s="160">
        <f t="shared" si="40"/>
        <v>0</v>
      </c>
      <c r="BR256" s="160">
        <f t="shared" si="45"/>
        <v>0</v>
      </c>
      <c r="BS256" s="159"/>
      <c r="BT256" s="185"/>
      <c r="BU256" s="185"/>
      <c r="BV256" s="185"/>
      <c r="BW256" s="185"/>
      <c r="BX256" s="185"/>
      <c r="BY256" s="185"/>
      <c r="BZ256" s="185"/>
      <c r="CA256" s="185"/>
      <c r="CB256" s="185"/>
      <c r="CC256" s="185"/>
      <c r="CD256" s="185"/>
      <c r="CE256" s="185"/>
      <c r="CF256" s="185"/>
      <c r="CG256" s="185"/>
      <c r="CH256" s="185"/>
      <c r="CI256" s="185"/>
      <c r="CJ256" s="185"/>
      <c r="CK256" s="185"/>
      <c r="CL256" s="185"/>
      <c r="CM256" s="185"/>
      <c r="CN256" s="185"/>
      <c r="CO256" s="185"/>
      <c r="CP256" s="185"/>
      <c r="CQ256" s="185"/>
      <c r="CR256" s="185"/>
      <c r="CS256" s="185"/>
      <c r="CT256" s="185"/>
      <c r="CU256" s="185"/>
      <c r="CV256" s="185"/>
      <c r="CW256" s="185"/>
      <c r="CX256" s="185"/>
      <c r="CY256" s="185"/>
      <c r="CZ256" s="185"/>
      <c r="DA256" s="185"/>
      <c r="DB256" s="185"/>
      <c r="DC256" s="185"/>
    </row>
    <row r="257" spans="2:107" s="102" customFormat="1" ht="12" customHeight="1">
      <c r="B257" s="100"/>
      <c r="C257" s="248"/>
      <c r="D257" s="249"/>
      <c r="E257" s="249"/>
      <c r="F257" s="249"/>
      <c r="G257" s="249"/>
      <c r="H257" s="249"/>
      <c r="I257" s="249"/>
      <c r="J257" s="250"/>
      <c r="K257" s="251">
        <f t="shared" si="29"/>
        <v>0</v>
      </c>
      <c r="L257" s="251"/>
      <c r="M257" s="251"/>
      <c r="N257" s="251"/>
      <c r="O257" s="251"/>
      <c r="P257" s="251"/>
      <c r="Q257" s="251">
        <f t="shared" si="41"/>
        <v>0</v>
      </c>
      <c r="R257" s="251"/>
      <c r="S257" s="251"/>
      <c r="T257" s="251"/>
      <c r="U257" s="251"/>
      <c r="V257" s="251"/>
      <c r="W257" s="213">
        <f t="shared" si="30"/>
        <v>0</v>
      </c>
      <c r="X257" s="213"/>
      <c r="Y257" s="213"/>
      <c r="Z257" s="213"/>
      <c r="AA257" s="213"/>
      <c r="AB257" s="213">
        <f t="shared" si="42"/>
        <v>0</v>
      </c>
      <c r="AC257" s="213"/>
      <c r="AD257" s="213"/>
      <c r="AE257" s="213"/>
      <c r="AF257" s="213"/>
      <c r="AG257" s="213">
        <f t="shared" si="31"/>
        <v>0</v>
      </c>
      <c r="AH257" s="213"/>
      <c r="AI257" s="213"/>
      <c r="AJ257" s="213"/>
      <c r="AK257" s="213"/>
      <c r="AL257" s="213">
        <f t="shared" si="43"/>
        <v>0</v>
      </c>
      <c r="AM257" s="213"/>
      <c r="AN257" s="213"/>
      <c r="AO257" s="213"/>
      <c r="AP257" s="213"/>
      <c r="AQ257" s="213"/>
      <c r="AR257" s="213"/>
      <c r="AS257" s="213"/>
      <c r="AT257" s="213"/>
      <c r="AU257" s="213"/>
      <c r="AV257" s="213"/>
      <c r="AW257" s="213"/>
      <c r="AX257" s="213"/>
      <c r="AY257" s="213"/>
      <c r="AZ257" s="213"/>
      <c r="BA257" s="213"/>
      <c r="BB257" s="213"/>
      <c r="BC257" s="101"/>
      <c r="BE257" s="165">
        <f t="shared" si="32"/>
        <v>0</v>
      </c>
      <c r="BF257" s="161">
        <f t="shared" si="33"/>
        <v>0</v>
      </c>
      <c r="BG257" s="160">
        <f t="shared" si="34"/>
        <v>0</v>
      </c>
      <c r="BH257" s="160">
        <f t="shared" si="46"/>
        <v>0</v>
      </c>
      <c r="BI257" s="159"/>
      <c r="BJ257" s="160">
        <f t="shared" si="35"/>
        <v>0</v>
      </c>
      <c r="BK257" s="161">
        <f t="shared" si="36"/>
        <v>0</v>
      </c>
      <c r="BL257" s="160">
        <f t="shared" si="37"/>
        <v>0</v>
      </c>
      <c r="BM257" s="160">
        <f t="shared" si="44"/>
        <v>0</v>
      </c>
      <c r="BN257" s="159"/>
      <c r="BO257" s="160">
        <f t="shared" si="38"/>
        <v>0</v>
      </c>
      <c r="BP257" s="161">
        <f t="shared" si="39"/>
        <v>0</v>
      </c>
      <c r="BQ257" s="160">
        <f t="shared" si="40"/>
        <v>0</v>
      </c>
      <c r="BR257" s="160">
        <f t="shared" si="45"/>
        <v>0</v>
      </c>
      <c r="BS257" s="159"/>
      <c r="BT257" s="185"/>
      <c r="BU257" s="185"/>
      <c r="BV257" s="185"/>
      <c r="BW257" s="185"/>
      <c r="BX257" s="185"/>
      <c r="BY257" s="185"/>
      <c r="BZ257" s="185"/>
      <c r="CA257" s="185"/>
      <c r="CB257" s="185"/>
      <c r="CC257" s="185"/>
      <c r="CD257" s="185"/>
      <c r="CE257" s="185"/>
      <c r="CF257" s="185"/>
      <c r="CG257" s="185"/>
      <c r="CH257" s="185"/>
      <c r="CI257" s="185"/>
      <c r="CJ257" s="185"/>
      <c r="CK257" s="185"/>
      <c r="CL257" s="185"/>
      <c r="CM257" s="185"/>
      <c r="CN257" s="185"/>
      <c r="CO257" s="185"/>
      <c r="CP257" s="185"/>
      <c r="CQ257" s="185"/>
      <c r="CR257" s="185"/>
      <c r="CS257" s="185"/>
      <c r="CT257" s="185"/>
      <c r="CU257" s="185"/>
      <c r="CV257" s="185"/>
      <c r="CW257" s="185"/>
      <c r="CX257" s="185"/>
      <c r="CY257" s="185"/>
      <c r="CZ257" s="185"/>
      <c r="DA257" s="185"/>
      <c r="DB257" s="185"/>
      <c r="DC257" s="185"/>
    </row>
    <row r="258" spans="2:107" s="102" customFormat="1" ht="12" customHeight="1">
      <c r="B258" s="100"/>
      <c r="C258" s="248"/>
      <c r="D258" s="249"/>
      <c r="E258" s="249"/>
      <c r="F258" s="249"/>
      <c r="G258" s="249"/>
      <c r="H258" s="249"/>
      <c r="I258" s="249"/>
      <c r="J258" s="250"/>
      <c r="K258" s="251">
        <f t="shared" si="29"/>
        <v>0</v>
      </c>
      <c r="L258" s="251"/>
      <c r="M258" s="251"/>
      <c r="N258" s="251"/>
      <c r="O258" s="251"/>
      <c r="P258" s="251"/>
      <c r="Q258" s="251">
        <f t="shared" si="41"/>
        <v>0</v>
      </c>
      <c r="R258" s="251"/>
      <c r="S258" s="251"/>
      <c r="T258" s="251"/>
      <c r="U258" s="251"/>
      <c r="V258" s="251"/>
      <c r="W258" s="213">
        <f t="shared" si="30"/>
        <v>0</v>
      </c>
      <c r="X258" s="213"/>
      <c r="Y258" s="213"/>
      <c r="Z258" s="213"/>
      <c r="AA258" s="213"/>
      <c r="AB258" s="213">
        <f t="shared" si="42"/>
        <v>0</v>
      </c>
      <c r="AC258" s="213"/>
      <c r="AD258" s="213"/>
      <c r="AE258" s="213"/>
      <c r="AF258" s="213"/>
      <c r="AG258" s="213">
        <f t="shared" si="31"/>
        <v>0</v>
      </c>
      <c r="AH258" s="213"/>
      <c r="AI258" s="213"/>
      <c r="AJ258" s="213"/>
      <c r="AK258" s="213"/>
      <c r="AL258" s="213">
        <f t="shared" si="43"/>
        <v>0</v>
      </c>
      <c r="AM258" s="213"/>
      <c r="AN258" s="213"/>
      <c r="AO258" s="213"/>
      <c r="AP258" s="213"/>
      <c r="AQ258" s="213"/>
      <c r="AR258" s="213"/>
      <c r="AS258" s="213"/>
      <c r="AT258" s="213"/>
      <c r="AU258" s="213"/>
      <c r="AV258" s="213"/>
      <c r="AW258" s="213"/>
      <c r="AX258" s="213"/>
      <c r="AY258" s="213"/>
      <c r="AZ258" s="213"/>
      <c r="BA258" s="213"/>
      <c r="BB258" s="213"/>
      <c r="BC258" s="101"/>
      <c r="BE258" s="165">
        <f t="shared" si="32"/>
        <v>0</v>
      </c>
      <c r="BF258" s="161">
        <f t="shared" si="33"/>
        <v>0</v>
      </c>
      <c r="BG258" s="160">
        <f t="shared" si="34"/>
        <v>0</v>
      </c>
      <c r="BH258" s="160">
        <f t="shared" si="46"/>
        <v>0</v>
      </c>
      <c r="BI258" s="159"/>
      <c r="BJ258" s="160">
        <f t="shared" si="35"/>
        <v>0</v>
      </c>
      <c r="BK258" s="161">
        <f t="shared" si="36"/>
        <v>0</v>
      </c>
      <c r="BL258" s="160">
        <f t="shared" si="37"/>
        <v>0</v>
      </c>
      <c r="BM258" s="160">
        <f t="shared" si="44"/>
        <v>0</v>
      </c>
      <c r="BN258" s="159"/>
      <c r="BO258" s="160">
        <f t="shared" si="38"/>
        <v>0</v>
      </c>
      <c r="BP258" s="161">
        <f t="shared" si="39"/>
        <v>0</v>
      </c>
      <c r="BQ258" s="160">
        <f t="shared" si="40"/>
        <v>0</v>
      </c>
      <c r="BR258" s="160">
        <f t="shared" si="45"/>
        <v>0</v>
      </c>
      <c r="BS258" s="159"/>
      <c r="BT258" s="185"/>
      <c r="BU258" s="185"/>
      <c r="BV258" s="185"/>
      <c r="BW258" s="185"/>
      <c r="BX258" s="185"/>
      <c r="BY258" s="185"/>
      <c r="BZ258" s="185"/>
      <c r="CA258" s="185"/>
      <c r="CB258" s="185"/>
      <c r="CC258" s="185"/>
      <c r="CD258" s="185"/>
      <c r="CE258" s="185"/>
      <c r="CF258" s="185"/>
      <c r="CG258" s="185"/>
      <c r="CH258" s="185"/>
      <c r="CI258" s="185"/>
      <c r="CJ258" s="185"/>
      <c r="CK258" s="185"/>
      <c r="CL258" s="185"/>
      <c r="CM258" s="185"/>
      <c r="CN258" s="185"/>
      <c r="CO258" s="185"/>
      <c r="CP258" s="185"/>
      <c r="CQ258" s="185"/>
      <c r="CR258" s="185"/>
      <c r="CS258" s="185"/>
      <c r="CT258" s="185"/>
      <c r="CU258" s="185"/>
      <c r="CV258" s="185"/>
      <c r="CW258" s="185"/>
      <c r="CX258" s="185"/>
      <c r="CY258" s="185"/>
      <c r="CZ258" s="185"/>
      <c r="DA258" s="185"/>
      <c r="DB258" s="185"/>
      <c r="DC258" s="185"/>
    </row>
    <row r="259" spans="2:107" s="102" customFormat="1" ht="12" customHeight="1">
      <c r="B259" s="100"/>
      <c r="C259" s="248"/>
      <c r="D259" s="249"/>
      <c r="E259" s="249"/>
      <c r="F259" s="249"/>
      <c r="G259" s="249"/>
      <c r="H259" s="249"/>
      <c r="I259" s="249"/>
      <c r="J259" s="250"/>
      <c r="K259" s="251">
        <f t="shared" si="29"/>
        <v>0</v>
      </c>
      <c r="L259" s="251"/>
      <c r="M259" s="251"/>
      <c r="N259" s="251"/>
      <c r="O259" s="251"/>
      <c r="P259" s="251"/>
      <c r="Q259" s="251">
        <f t="shared" si="41"/>
        <v>0</v>
      </c>
      <c r="R259" s="251"/>
      <c r="S259" s="251"/>
      <c r="T259" s="251"/>
      <c r="U259" s="251"/>
      <c r="V259" s="251"/>
      <c r="W259" s="213">
        <f t="shared" si="30"/>
        <v>0</v>
      </c>
      <c r="X259" s="213"/>
      <c r="Y259" s="213"/>
      <c r="Z259" s="213"/>
      <c r="AA259" s="213"/>
      <c r="AB259" s="213">
        <f t="shared" si="42"/>
        <v>0</v>
      </c>
      <c r="AC259" s="213"/>
      <c r="AD259" s="213"/>
      <c r="AE259" s="213"/>
      <c r="AF259" s="213"/>
      <c r="AG259" s="213">
        <f t="shared" si="31"/>
        <v>0</v>
      </c>
      <c r="AH259" s="213"/>
      <c r="AI259" s="213"/>
      <c r="AJ259" s="213"/>
      <c r="AK259" s="213"/>
      <c r="AL259" s="213">
        <f t="shared" si="43"/>
        <v>0</v>
      </c>
      <c r="AM259" s="213"/>
      <c r="AN259" s="213"/>
      <c r="AO259" s="213"/>
      <c r="AP259" s="213"/>
      <c r="AQ259" s="213"/>
      <c r="AR259" s="213"/>
      <c r="AS259" s="213"/>
      <c r="AT259" s="213"/>
      <c r="AU259" s="213"/>
      <c r="AV259" s="213"/>
      <c r="AW259" s="213"/>
      <c r="AX259" s="213"/>
      <c r="AY259" s="213"/>
      <c r="AZ259" s="213"/>
      <c r="BA259" s="213"/>
      <c r="BB259" s="213"/>
      <c r="BC259" s="101"/>
      <c r="BE259" s="165">
        <f t="shared" si="32"/>
        <v>0</v>
      </c>
      <c r="BF259" s="161">
        <f t="shared" si="33"/>
        <v>0</v>
      </c>
      <c r="BG259" s="160">
        <f t="shared" si="34"/>
        <v>0</v>
      </c>
      <c r="BH259" s="160">
        <f t="shared" si="46"/>
        <v>0</v>
      </c>
      <c r="BI259" s="159"/>
      <c r="BJ259" s="160">
        <f t="shared" si="35"/>
        <v>0</v>
      </c>
      <c r="BK259" s="161">
        <f t="shared" si="36"/>
        <v>0</v>
      </c>
      <c r="BL259" s="160">
        <f t="shared" si="37"/>
        <v>0</v>
      </c>
      <c r="BM259" s="160">
        <f t="shared" si="44"/>
        <v>0</v>
      </c>
      <c r="BN259" s="159"/>
      <c r="BO259" s="160">
        <f t="shared" si="38"/>
        <v>0</v>
      </c>
      <c r="BP259" s="161">
        <f t="shared" si="39"/>
        <v>0</v>
      </c>
      <c r="BQ259" s="160">
        <f t="shared" si="40"/>
        <v>0</v>
      </c>
      <c r="BR259" s="160">
        <f t="shared" si="45"/>
        <v>0</v>
      </c>
      <c r="BS259" s="159"/>
      <c r="BT259" s="185"/>
      <c r="BU259" s="185"/>
      <c r="BV259" s="185"/>
      <c r="BW259" s="185"/>
      <c r="BX259" s="185"/>
      <c r="BY259" s="185"/>
      <c r="BZ259" s="185"/>
      <c r="CA259" s="185"/>
      <c r="CB259" s="185"/>
      <c r="CC259" s="185"/>
      <c r="CD259" s="185"/>
      <c r="CE259" s="185"/>
      <c r="CF259" s="185"/>
      <c r="CG259" s="185"/>
      <c r="CH259" s="185"/>
      <c r="CI259" s="185"/>
      <c r="CJ259" s="185"/>
      <c r="CK259" s="185"/>
      <c r="CL259" s="185"/>
      <c r="CM259" s="185"/>
      <c r="CN259" s="185"/>
      <c r="CO259" s="185"/>
      <c r="CP259" s="185"/>
      <c r="CQ259" s="185"/>
      <c r="CR259" s="185"/>
      <c r="CS259" s="185"/>
      <c r="CT259" s="185"/>
      <c r="CU259" s="185"/>
      <c r="CV259" s="185"/>
      <c r="CW259" s="185"/>
      <c r="CX259" s="185"/>
      <c r="CY259" s="185"/>
      <c r="CZ259" s="185"/>
      <c r="DA259" s="185"/>
      <c r="DB259" s="185"/>
      <c r="DC259" s="185"/>
    </row>
    <row r="260" spans="2:107" s="102" customFormat="1" ht="12" customHeight="1">
      <c r="B260" s="100"/>
      <c r="C260" s="294"/>
      <c r="D260" s="295"/>
      <c r="E260" s="295"/>
      <c r="F260" s="295"/>
      <c r="G260" s="295"/>
      <c r="H260" s="295"/>
      <c r="I260" s="295"/>
      <c r="J260" s="296"/>
      <c r="K260" s="297">
        <f t="shared" si="29"/>
        <v>0</v>
      </c>
      <c r="L260" s="297"/>
      <c r="M260" s="297"/>
      <c r="N260" s="297"/>
      <c r="O260" s="297"/>
      <c r="P260" s="297"/>
      <c r="Q260" s="297">
        <f t="shared" si="41"/>
        <v>0</v>
      </c>
      <c r="R260" s="297"/>
      <c r="S260" s="297"/>
      <c r="T260" s="297"/>
      <c r="U260" s="297"/>
      <c r="V260" s="297"/>
      <c r="W260" s="222">
        <f t="shared" si="30"/>
        <v>0</v>
      </c>
      <c r="X260" s="222"/>
      <c r="Y260" s="222"/>
      <c r="Z260" s="222"/>
      <c r="AA260" s="222"/>
      <c r="AB260" s="222">
        <f t="shared" si="42"/>
        <v>0</v>
      </c>
      <c r="AC260" s="222"/>
      <c r="AD260" s="222"/>
      <c r="AE260" s="222"/>
      <c r="AF260" s="222"/>
      <c r="AG260" s="222">
        <f t="shared" si="31"/>
        <v>0</v>
      </c>
      <c r="AH260" s="222"/>
      <c r="AI260" s="222"/>
      <c r="AJ260" s="222"/>
      <c r="AK260" s="222"/>
      <c r="AL260" s="222">
        <f t="shared" si="43"/>
        <v>0</v>
      </c>
      <c r="AM260" s="222"/>
      <c r="AN260" s="222"/>
      <c r="AO260" s="222"/>
      <c r="AP260" s="222"/>
      <c r="AQ260" s="222"/>
      <c r="AR260" s="222"/>
      <c r="AS260" s="222"/>
      <c r="AT260" s="222"/>
      <c r="AU260" s="222"/>
      <c r="AV260" s="222"/>
      <c r="AW260" s="222"/>
      <c r="AX260" s="222"/>
      <c r="AY260" s="222"/>
      <c r="AZ260" s="222"/>
      <c r="BA260" s="222"/>
      <c r="BB260" s="222"/>
      <c r="BC260" s="101"/>
      <c r="BE260" s="165">
        <f t="shared" si="32"/>
        <v>0</v>
      </c>
      <c r="BF260" s="161">
        <f t="shared" si="33"/>
        <v>0</v>
      </c>
      <c r="BG260" s="160">
        <f t="shared" si="34"/>
        <v>0</v>
      </c>
      <c r="BH260" s="160">
        <f t="shared" si="46"/>
        <v>0</v>
      </c>
      <c r="BI260" s="159"/>
      <c r="BJ260" s="160">
        <f t="shared" si="35"/>
        <v>0</v>
      </c>
      <c r="BK260" s="161">
        <f t="shared" si="36"/>
        <v>0</v>
      </c>
      <c r="BL260" s="160">
        <f t="shared" si="37"/>
        <v>0</v>
      </c>
      <c r="BM260" s="160">
        <f t="shared" si="44"/>
        <v>0</v>
      </c>
      <c r="BN260" s="159"/>
      <c r="BO260" s="160">
        <f t="shared" si="38"/>
        <v>0</v>
      </c>
      <c r="BP260" s="161">
        <f t="shared" si="39"/>
        <v>0</v>
      </c>
      <c r="BQ260" s="160">
        <f t="shared" si="40"/>
        <v>0</v>
      </c>
      <c r="BR260" s="160">
        <f t="shared" si="45"/>
        <v>0</v>
      </c>
      <c r="BS260" s="159"/>
      <c r="BT260" s="186"/>
      <c r="BU260" s="186"/>
      <c r="BV260" s="186"/>
      <c r="BW260" s="186"/>
      <c r="BX260" s="186"/>
      <c r="BY260" s="186"/>
      <c r="BZ260" s="186"/>
      <c r="CA260" s="186"/>
      <c r="CB260" s="186"/>
      <c r="CC260" s="186"/>
      <c r="CD260" s="186"/>
      <c r="CE260" s="186"/>
      <c r="CF260" s="186"/>
      <c r="CG260" s="186"/>
      <c r="CH260" s="186"/>
      <c r="CI260" s="186"/>
      <c r="CJ260" s="186"/>
      <c r="CK260" s="186"/>
      <c r="CL260" s="186"/>
      <c r="CM260" s="186"/>
      <c r="CN260" s="186"/>
      <c r="CO260" s="186"/>
      <c r="CP260" s="186"/>
      <c r="CQ260" s="186"/>
      <c r="CR260" s="186"/>
      <c r="CS260" s="186"/>
      <c r="CT260" s="186"/>
      <c r="CU260" s="186"/>
      <c r="CV260" s="186"/>
      <c r="CW260" s="186"/>
      <c r="CX260" s="186"/>
      <c r="CY260" s="186"/>
      <c r="CZ260" s="186"/>
      <c r="DA260" s="186"/>
      <c r="DB260" s="186"/>
      <c r="DC260" s="186"/>
    </row>
    <row r="261" spans="2:71" ht="1.5" customHeight="1">
      <c r="B261" s="37"/>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38"/>
      <c r="BE261" s="162"/>
      <c r="BF261" s="162"/>
      <c r="BG261" s="162"/>
      <c r="BH261" s="163"/>
      <c r="BI261" s="164">
        <f>BH260</f>
        <v>0</v>
      </c>
      <c r="BJ261" s="162"/>
      <c r="BK261" s="162"/>
      <c r="BL261" s="162"/>
      <c r="BM261" s="162"/>
      <c r="BN261" s="164">
        <f>BM260</f>
        <v>0</v>
      </c>
      <c r="BO261" s="164"/>
      <c r="BP261" s="164"/>
      <c r="BQ261" s="164"/>
      <c r="BR261" s="164"/>
      <c r="BS261" s="164">
        <f>BR260</f>
        <v>0</v>
      </c>
    </row>
    <row r="262" spans="2:55" ht="12" customHeight="1">
      <c r="B262" s="37"/>
      <c r="C262" s="540" t="s">
        <v>382</v>
      </c>
      <c r="D262" s="540"/>
      <c r="E262" s="540"/>
      <c r="F262" s="540"/>
      <c r="G262" s="540"/>
      <c r="H262" s="540"/>
      <c r="I262" s="540"/>
      <c r="J262" s="540"/>
      <c r="K262" s="540"/>
      <c r="L262" s="540"/>
      <c r="M262" s="540"/>
      <c r="N262" s="540"/>
      <c r="O262" s="540"/>
      <c r="P262" s="540"/>
      <c r="Q262" s="540"/>
      <c r="R262" s="540"/>
      <c r="S262" s="540"/>
      <c r="T262" s="540"/>
      <c r="U262" s="540"/>
      <c r="V262" s="540"/>
      <c r="W262" s="540"/>
      <c r="X262" s="540"/>
      <c r="Y262" s="540"/>
      <c r="Z262" s="540"/>
      <c r="AA262" s="540"/>
      <c r="AB262" s="540"/>
      <c r="AC262" s="540"/>
      <c r="AD262" s="540"/>
      <c r="AE262" s="540"/>
      <c r="AF262" s="540"/>
      <c r="AG262" s="540"/>
      <c r="AH262" s="540"/>
      <c r="AI262" s="540"/>
      <c r="AJ262" s="540"/>
      <c r="AK262" s="540"/>
      <c r="AL262" s="540"/>
      <c r="AM262" s="540"/>
      <c r="AN262" s="540"/>
      <c r="AO262" s="540"/>
      <c r="AP262" s="540"/>
      <c r="AQ262" s="540"/>
      <c r="AR262" s="540"/>
      <c r="AS262" s="540"/>
      <c r="AT262" s="540"/>
      <c r="AU262" s="540"/>
      <c r="AV262" s="540"/>
      <c r="AW262" s="540"/>
      <c r="AX262" s="540"/>
      <c r="AY262" s="540"/>
      <c r="AZ262" s="540"/>
      <c r="BA262" s="540"/>
      <c r="BB262" s="540"/>
      <c r="BC262" s="38"/>
    </row>
    <row r="263" spans="2:55" ht="12" customHeight="1">
      <c r="B263" s="37"/>
      <c r="C263" s="136"/>
      <c r="D263" s="136"/>
      <c r="E263" s="136"/>
      <c r="F263" s="136"/>
      <c r="G263" s="136"/>
      <c r="H263" s="136"/>
      <c r="I263" s="136"/>
      <c r="J263" s="136"/>
      <c r="K263" s="59"/>
      <c r="L263" s="58"/>
      <c r="M263" s="58"/>
      <c r="N263" s="58"/>
      <c r="O263" s="58"/>
      <c r="P263" s="58"/>
      <c r="Q263" s="58"/>
      <c r="R263" s="58"/>
      <c r="S263" s="58"/>
      <c r="T263" s="57"/>
      <c r="U263" s="57"/>
      <c r="V263" s="57"/>
      <c r="W263" s="56"/>
      <c r="X263" s="56"/>
      <c r="Y263" s="56"/>
      <c r="Z263" s="56"/>
      <c r="AA263" s="56"/>
      <c r="AB263" s="56"/>
      <c r="AC263" s="56"/>
      <c r="AD263" s="56"/>
      <c r="AE263" s="56"/>
      <c r="AF263" s="57"/>
      <c r="AG263" s="57"/>
      <c r="AH263" s="57"/>
      <c r="AI263" s="57"/>
      <c r="AJ263" s="57"/>
      <c r="AK263" s="57"/>
      <c r="AL263" s="57"/>
      <c r="AM263" s="53"/>
      <c r="AN263" s="53"/>
      <c r="AO263" s="53"/>
      <c r="AP263" s="53"/>
      <c r="AQ263" s="53"/>
      <c r="AR263" s="53"/>
      <c r="AS263" s="53"/>
      <c r="AT263" s="53"/>
      <c r="AU263" s="53"/>
      <c r="AV263" s="53"/>
      <c r="AW263" s="53"/>
      <c r="AX263" s="53"/>
      <c r="AY263" s="53"/>
      <c r="AZ263" s="53"/>
      <c r="BA263" s="55"/>
      <c r="BB263" s="55"/>
      <c r="BC263" s="38"/>
    </row>
    <row r="264" spans="2:55" ht="12" customHeight="1">
      <c r="B264" s="37"/>
      <c r="C264" s="190" t="s">
        <v>424</v>
      </c>
      <c r="D264" s="59"/>
      <c r="E264" s="59"/>
      <c r="F264" s="59"/>
      <c r="G264" s="59"/>
      <c r="H264" s="59"/>
      <c r="I264" s="59"/>
      <c r="J264" s="59"/>
      <c r="K264" s="59"/>
      <c r="L264" s="58"/>
      <c r="M264" s="58"/>
      <c r="N264" s="58"/>
      <c r="O264" s="58"/>
      <c r="P264" s="58"/>
      <c r="Q264" s="58"/>
      <c r="R264" s="58"/>
      <c r="S264" s="58"/>
      <c r="T264" s="57"/>
      <c r="U264" s="57"/>
      <c r="V264" s="57"/>
      <c r="W264" s="56"/>
      <c r="X264" s="56"/>
      <c r="Y264" s="56"/>
      <c r="Z264" s="56"/>
      <c r="AA264" s="56"/>
      <c r="AB264" s="56"/>
      <c r="AC264" s="56"/>
      <c r="AD264" s="56"/>
      <c r="AE264" s="56"/>
      <c r="AF264" s="57"/>
      <c r="AG264" s="57"/>
      <c r="AH264" s="57"/>
      <c r="AI264" s="57"/>
      <c r="AJ264" s="57"/>
      <c r="AK264" s="57"/>
      <c r="AL264" s="57"/>
      <c r="AM264" s="53"/>
      <c r="AN264" s="53"/>
      <c r="AO264" s="53"/>
      <c r="AP264" s="53"/>
      <c r="AQ264" s="53"/>
      <c r="AR264" s="53"/>
      <c r="AS264" s="53"/>
      <c r="AT264" s="53"/>
      <c r="AU264" s="53"/>
      <c r="AV264" s="53"/>
      <c r="AW264" s="53"/>
      <c r="AX264" s="53"/>
      <c r="AY264" s="53"/>
      <c r="AZ264" s="53"/>
      <c r="BA264" s="55"/>
      <c r="BB264" s="55"/>
      <c r="BC264" s="38"/>
    </row>
    <row r="265" spans="2:55" ht="12" customHeight="1">
      <c r="B265" s="37"/>
      <c r="C265" s="242" t="s">
        <v>383</v>
      </c>
      <c r="D265" s="242"/>
      <c r="E265" s="242"/>
      <c r="F265" s="242"/>
      <c r="G265" s="242"/>
      <c r="H265" s="242"/>
      <c r="I265" s="242"/>
      <c r="J265" s="242"/>
      <c r="K265" s="242"/>
      <c r="L265" s="242"/>
      <c r="M265" s="242"/>
      <c r="N265" s="242"/>
      <c r="O265" s="242"/>
      <c r="P265" s="242"/>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38"/>
    </row>
    <row r="266" spans="2:55" ht="12" customHeight="1">
      <c r="B266" s="37"/>
      <c r="C266" s="242"/>
      <c r="D266" s="242"/>
      <c r="E266" s="242"/>
      <c r="F266" s="242"/>
      <c r="G266" s="242"/>
      <c r="H266" s="242"/>
      <c r="I266" s="242"/>
      <c r="J266" s="242"/>
      <c r="K266" s="242"/>
      <c r="L266" s="242"/>
      <c r="M266" s="242"/>
      <c r="N266" s="242"/>
      <c r="O266" s="242"/>
      <c r="P266" s="242"/>
      <c r="Q266" s="173"/>
      <c r="R266" s="173"/>
      <c r="S266" s="173"/>
      <c r="T266" s="173"/>
      <c r="U266" s="173"/>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38"/>
    </row>
    <row r="267" spans="2:55" ht="12" customHeight="1">
      <c r="B267" s="37"/>
      <c r="C267" s="242"/>
      <c r="D267" s="242"/>
      <c r="E267" s="242"/>
      <c r="F267" s="242"/>
      <c r="G267" s="242"/>
      <c r="H267" s="242"/>
      <c r="I267" s="242"/>
      <c r="J267" s="242"/>
      <c r="K267" s="242"/>
      <c r="L267" s="242"/>
      <c r="M267" s="242"/>
      <c r="N267" s="242"/>
      <c r="O267" s="242"/>
      <c r="P267" s="242"/>
      <c r="Q267" s="243"/>
      <c r="R267" s="243"/>
      <c r="S267" s="243"/>
      <c r="T267" s="243"/>
      <c r="U267" s="243"/>
      <c r="V267" s="243"/>
      <c r="W267" s="243"/>
      <c r="X267" s="243"/>
      <c r="Y267" s="243"/>
      <c r="Z267" s="243"/>
      <c r="AA267" s="243"/>
      <c r="AB267" s="56"/>
      <c r="AC267" s="541"/>
      <c r="AD267" s="541"/>
      <c r="AE267" s="541"/>
      <c r="AF267" s="541"/>
      <c r="AG267" s="541"/>
      <c r="AH267" s="541"/>
      <c r="AI267" s="541"/>
      <c r="AJ267" s="541"/>
      <c r="AK267" s="98"/>
      <c r="AL267" s="98"/>
      <c r="AM267" s="255"/>
      <c r="AN267" s="255"/>
      <c r="AO267" s="255"/>
      <c r="AP267" s="255"/>
      <c r="AQ267" s="255"/>
      <c r="AR267" s="255"/>
      <c r="AS267" s="255"/>
      <c r="AT267" s="255"/>
      <c r="AU267" s="255"/>
      <c r="AV267" s="255"/>
      <c r="AW267" s="56"/>
      <c r="AX267" s="56"/>
      <c r="AY267" s="56"/>
      <c r="AZ267" s="56"/>
      <c r="BA267" s="56"/>
      <c r="BB267" s="56"/>
      <c r="BC267" s="38"/>
    </row>
    <row r="268" spans="2:55" ht="12" customHeight="1">
      <c r="B268" s="37"/>
      <c r="C268" s="56"/>
      <c r="D268" s="56"/>
      <c r="E268" s="56"/>
      <c r="F268" s="56"/>
      <c r="G268" s="56"/>
      <c r="H268" s="56"/>
      <c r="I268" s="56"/>
      <c r="J268" s="56"/>
      <c r="K268" s="56"/>
      <c r="L268" s="56"/>
      <c r="M268" s="56"/>
      <c r="N268" s="56"/>
      <c r="O268" s="56"/>
      <c r="P268" s="56"/>
      <c r="Q268" s="244" t="s">
        <v>384</v>
      </c>
      <c r="R268" s="244"/>
      <c r="S268" s="244"/>
      <c r="T268" s="244"/>
      <c r="U268" s="244"/>
      <c r="V268" s="244"/>
      <c r="W268" s="244"/>
      <c r="X268" s="244"/>
      <c r="Y268" s="244"/>
      <c r="Z268" s="244"/>
      <c r="AA268" s="244"/>
      <c r="AB268" s="56"/>
      <c r="AC268" s="254" t="s">
        <v>331</v>
      </c>
      <c r="AD268" s="254"/>
      <c r="AE268" s="254"/>
      <c r="AF268" s="254"/>
      <c r="AG268" s="254"/>
      <c r="AH268" s="254"/>
      <c r="AI268" s="254"/>
      <c r="AJ268" s="254"/>
      <c r="AK268" s="57"/>
      <c r="AL268" s="57"/>
      <c r="AM268" s="254" t="s">
        <v>334</v>
      </c>
      <c r="AN268" s="254"/>
      <c r="AO268" s="254"/>
      <c r="AP268" s="254"/>
      <c r="AQ268" s="254"/>
      <c r="AR268" s="254"/>
      <c r="AS268" s="254"/>
      <c r="AT268" s="254"/>
      <c r="AU268" s="254"/>
      <c r="AV268" s="254"/>
      <c r="AW268" s="56"/>
      <c r="AX268" s="56"/>
      <c r="AY268" s="56"/>
      <c r="AZ268" s="56"/>
      <c r="BA268" s="56"/>
      <c r="BB268" s="56"/>
      <c r="BC268" s="38"/>
    </row>
    <row r="269" spans="2:55" ht="12" customHeight="1">
      <c r="B269" s="37"/>
      <c r="C269" s="57"/>
      <c r="D269" s="57"/>
      <c r="E269" s="57"/>
      <c r="F269" s="57"/>
      <c r="G269" s="57"/>
      <c r="H269" s="57"/>
      <c r="I269" s="57"/>
      <c r="J269" s="57"/>
      <c r="K269" s="57"/>
      <c r="L269" s="57"/>
      <c r="M269" s="57"/>
      <c r="N269" s="57"/>
      <c r="O269" s="57"/>
      <c r="P269" s="57"/>
      <c r="Q269" s="57"/>
      <c r="R269" s="57"/>
      <c r="S269" s="57"/>
      <c r="T269" s="57"/>
      <c r="U269" s="57"/>
      <c r="V269" s="57"/>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5"/>
      <c r="BB269" s="55"/>
      <c r="BC269" s="38"/>
    </row>
    <row r="270" spans="2:55" ht="12" customHeight="1">
      <c r="B270" s="37"/>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56"/>
      <c r="AA270" s="56"/>
      <c r="AB270" s="56"/>
      <c r="AC270" s="56"/>
      <c r="AD270" s="56"/>
      <c r="AE270" s="56"/>
      <c r="AF270" s="57"/>
      <c r="AG270" s="57"/>
      <c r="AH270" s="57"/>
      <c r="AI270" s="57"/>
      <c r="AJ270" s="57"/>
      <c r="AK270" s="57"/>
      <c r="AL270" s="44"/>
      <c r="AM270" s="252">
        <f ca="1">TODAY()</f>
        <v>44272</v>
      </c>
      <c r="AN270" s="252"/>
      <c r="AO270" s="252"/>
      <c r="AP270" s="252"/>
      <c r="AQ270" s="252"/>
      <c r="AR270" s="252"/>
      <c r="AS270" s="252"/>
      <c r="AT270" s="252"/>
      <c r="AU270" s="252"/>
      <c r="AV270" s="252"/>
      <c r="AW270" s="57"/>
      <c r="AX270" s="57"/>
      <c r="AY270" s="172"/>
      <c r="AZ270" s="57"/>
      <c r="BA270" s="55"/>
      <c r="BB270" s="55"/>
      <c r="BC270" s="38"/>
    </row>
    <row r="271" spans="2:55" ht="19.5" customHeight="1">
      <c r="B271" s="37"/>
      <c r="C271" s="253" t="s">
        <v>169</v>
      </c>
      <c r="D271" s="253"/>
      <c r="E271" s="253"/>
      <c r="F271" s="253"/>
      <c r="G271" s="253"/>
      <c r="H271" s="253"/>
      <c r="I271" s="253"/>
      <c r="J271" s="253"/>
      <c r="K271" s="253"/>
      <c r="L271" s="253"/>
      <c r="M271" s="253"/>
      <c r="N271" s="253"/>
      <c r="O271" s="253"/>
      <c r="P271" s="253"/>
      <c r="Q271" s="253"/>
      <c r="R271" s="253"/>
      <c r="S271" s="253"/>
      <c r="T271" s="253"/>
      <c r="U271" s="253"/>
      <c r="V271" s="253"/>
      <c r="W271" s="253"/>
      <c r="X271" s="253"/>
      <c r="Y271" s="253"/>
      <c r="Z271" s="56"/>
      <c r="AA271" s="56"/>
      <c r="AB271" s="56"/>
      <c r="AC271" s="56"/>
      <c r="AD271" s="56"/>
      <c r="AE271" s="56"/>
      <c r="AF271" s="57"/>
      <c r="AG271" s="57"/>
      <c r="AH271" s="57"/>
      <c r="AI271" s="57"/>
      <c r="AJ271" s="57"/>
      <c r="AK271" s="57"/>
      <c r="AL271" s="57"/>
      <c r="AM271" s="253" t="s">
        <v>423</v>
      </c>
      <c r="AN271" s="254"/>
      <c r="AO271" s="254"/>
      <c r="AP271" s="254"/>
      <c r="AQ271" s="254"/>
      <c r="AR271" s="254"/>
      <c r="AS271" s="254"/>
      <c r="AT271" s="254"/>
      <c r="AU271" s="254"/>
      <c r="AV271" s="254"/>
      <c r="AW271" s="53"/>
      <c r="AX271" s="53"/>
      <c r="AY271" s="53"/>
      <c r="AZ271" s="53"/>
      <c r="BA271" s="55"/>
      <c r="BB271" s="55"/>
      <c r="BC271" s="38"/>
    </row>
    <row r="272" spans="2:55" ht="12" customHeight="1" thickBot="1">
      <c r="B272" s="41"/>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3"/>
    </row>
    <row r="274" spans="2:36" ht="12" customHeight="1">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row>
    <row r="275" spans="2:28" ht="12" customHeight="1">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ht="12" customHeight="1">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row>
    <row r="277" spans="2:36" ht="12" customHeight="1">
      <c r="B277" s="45"/>
      <c r="C277" s="45"/>
      <c r="D277" s="45"/>
      <c r="E277" s="45"/>
      <c r="F277" s="45"/>
      <c r="G277" s="45"/>
      <c r="H277" s="45"/>
      <c r="I277" s="45"/>
      <c r="J277" s="45"/>
      <c r="K277" s="45"/>
      <c r="L277" s="45"/>
      <c r="M277" s="45"/>
      <c r="N277" s="45"/>
      <c r="O277" s="45"/>
      <c r="P277" s="45"/>
      <c r="X277" s="45"/>
      <c r="Y277" s="45"/>
      <c r="Z277" s="45"/>
      <c r="AA277" s="45"/>
      <c r="AB277" s="45"/>
      <c r="AC277" s="45"/>
      <c r="AD277" s="45"/>
      <c r="AE277" s="45"/>
      <c r="AF277" s="45"/>
      <c r="AG277" s="45"/>
      <c r="AH277" s="45"/>
      <c r="AI277" s="45"/>
      <c r="AJ277" s="45"/>
    </row>
    <row r="278" spans="2:36" ht="12" customHeight="1">
      <c r="B278" s="45"/>
      <c r="C278" s="45"/>
      <c r="D278" s="45"/>
      <c r="E278" s="45"/>
      <c r="F278" s="45"/>
      <c r="G278" s="45"/>
      <c r="H278" s="45"/>
      <c r="I278" s="45"/>
      <c r="J278" s="45"/>
      <c r="K278" s="45"/>
      <c r="L278" s="45"/>
      <c r="M278" s="45"/>
      <c r="N278" s="45"/>
      <c r="O278" s="45"/>
      <c r="P278" s="45"/>
      <c r="X278" s="45"/>
      <c r="Y278" s="45"/>
      <c r="Z278" s="45"/>
      <c r="AA278" s="45"/>
      <c r="AB278" s="45"/>
      <c r="AC278" s="45"/>
      <c r="AD278" s="45"/>
      <c r="AE278" s="45"/>
      <c r="AF278" s="45"/>
      <c r="AG278" s="45"/>
      <c r="AH278" s="45"/>
      <c r="AI278" s="45"/>
      <c r="AJ278" s="45"/>
    </row>
    <row r="279" spans="2:36" ht="12" customHeight="1">
      <c r="B279" s="45"/>
      <c r="C279" s="45"/>
      <c r="D279" s="45"/>
      <c r="E279" s="45"/>
      <c r="F279" s="45"/>
      <c r="G279" s="45"/>
      <c r="H279" s="45"/>
      <c r="I279" s="45"/>
      <c r="J279" s="45"/>
      <c r="K279" s="45"/>
      <c r="L279" s="45"/>
      <c r="M279" s="45"/>
      <c r="N279" s="45"/>
      <c r="O279" s="45"/>
      <c r="P279" s="45"/>
      <c r="X279" s="45"/>
      <c r="Y279" s="45"/>
      <c r="Z279" s="45"/>
      <c r="AA279" s="45"/>
      <c r="AB279" s="45"/>
      <c r="AC279" s="45"/>
      <c r="AD279" s="45"/>
      <c r="AE279" s="45"/>
      <c r="AF279" s="45"/>
      <c r="AG279" s="45"/>
      <c r="AH279" s="45"/>
      <c r="AI279" s="45"/>
      <c r="AJ279" s="45"/>
    </row>
    <row r="280" spans="2:36" ht="12" customHeight="1">
      <c r="B280" s="45"/>
      <c r="C280" s="45"/>
      <c r="D280" s="45"/>
      <c r="E280" s="45"/>
      <c r="F280" s="45"/>
      <c r="G280" s="45"/>
      <c r="H280" s="45"/>
      <c r="I280" s="45"/>
      <c r="J280" s="45"/>
      <c r="K280" s="45"/>
      <c r="L280" s="45"/>
      <c r="M280" s="45"/>
      <c r="N280" s="45"/>
      <c r="O280" s="45"/>
      <c r="P280" s="45"/>
      <c r="X280" s="45"/>
      <c r="Y280" s="45"/>
      <c r="Z280" s="45"/>
      <c r="AA280" s="45"/>
      <c r="AB280" s="45"/>
      <c r="AC280" s="45"/>
      <c r="AD280" s="45"/>
      <c r="AE280" s="45"/>
      <c r="AF280" s="45"/>
      <c r="AG280" s="45"/>
      <c r="AH280" s="45"/>
      <c r="AI280" s="45"/>
      <c r="AJ280" s="45"/>
    </row>
    <row r="281" spans="2:36" ht="12" customHeight="1">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row>
    <row r="282" spans="2:36" ht="12" customHeight="1">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row>
    <row r="283" spans="2:36" ht="12" customHeight="1">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row>
    <row r="284" spans="2:36" ht="12" customHeight="1">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row>
    <row r="285" spans="2:36" ht="12" customHeight="1">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row>
    <row r="286" spans="1:36" ht="12" customHeight="1">
      <c r="A286" s="103"/>
      <c r="B286" s="103" t="s">
        <v>344</v>
      </c>
      <c r="C286" s="103"/>
      <c r="D286" s="103"/>
      <c r="E286" s="103"/>
      <c r="F286" s="103"/>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row>
    <row r="287" spans="1:36" ht="12" customHeight="1">
      <c r="A287" s="103"/>
      <c r="B287" s="103" t="s">
        <v>345</v>
      </c>
      <c r="C287" s="103"/>
      <c r="D287" s="103"/>
      <c r="E287" s="103"/>
      <c r="F287" s="103"/>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row>
    <row r="288" spans="1:36" ht="12" customHeight="1">
      <c r="A288" s="103"/>
      <c r="B288" s="103" t="s">
        <v>346</v>
      </c>
      <c r="C288" s="103"/>
      <c r="D288" s="103"/>
      <c r="E288" s="103"/>
      <c r="F288" s="103"/>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row>
    <row r="289" spans="1:36" ht="12" customHeight="1">
      <c r="A289" s="103"/>
      <c r="B289" s="103" t="s">
        <v>347</v>
      </c>
      <c r="C289" s="103"/>
      <c r="D289" s="103"/>
      <c r="E289" s="103"/>
      <c r="F289" s="103"/>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row>
    <row r="290" spans="1:36" ht="12" customHeight="1">
      <c r="A290" s="103"/>
      <c r="B290" s="103" t="s">
        <v>348</v>
      </c>
      <c r="C290" s="103"/>
      <c r="D290" s="103"/>
      <c r="E290" s="103"/>
      <c r="F290" s="103"/>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row>
    <row r="291" spans="1:36" ht="12" customHeight="1">
      <c r="A291" s="103"/>
      <c r="B291" s="103" t="s">
        <v>349</v>
      </c>
      <c r="C291" s="103"/>
      <c r="D291" s="103"/>
      <c r="E291" s="103"/>
      <c r="F291" s="103"/>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row>
    <row r="292" spans="1:36" ht="12" customHeight="1">
      <c r="A292" s="103"/>
      <c r="B292" s="103" t="s">
        <v>350</v>
      </c>
      <c r="C292" s="103"/>
      <c r="D292" s="103"/>
      <c r="E292" s="103"/>
      <c r="F292" s="103"/>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row>
    <row r="293" spans="1:36" ht="12" customHeight="1">
      <c r="A293" s="103"/>
      <c r="B293" s="103" t="s">
        <v>351</v>
      </c>
      <c r="C293" s="103"/>
      <c r="D293" s="103"/>
      <c r="E293" s="103"/>
      <c r="F293" s="103"/>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row>
    <row r="294" spans="1:36" ht="12" customHeight="1">
      <c r="A294" s="103"/>
      <c r="B294" s="103" t="s">
        <v>352</v>
      </c>
      <c r="C294" s="103"/>
      <c r="D294" s="103"/>
      <c r="E294" s="103"/>
      <c r="F294" s="103"/>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row>
    <row r="295" spans="1:36" ht="12" customHeight="1">
      <c r="A295" s="103"/>
      <c r="B295" s="103" t="s">
        <v>353</v>
      </c>
      <c r="C295" s="103"/>
      <c r="D295" s="103"/>
      <c r="E295" s="103"/>
      <c r="F295" s="103"/>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row>
    <row r="296" spans="1:36" ht="12" customHeight="1">
      <c r="A296" s="103"/>
      <c r="B296" s="103" t="s">
        <v>354</v>
      </c>
      <c r="C296" s="103"/>
      <c r="D296" s="103"/>
      <c r="E296" s="103"/>
      <c r="F296" s="103"/>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row>
    <row r="297" spans="1:36" ht="12" customHeight="1">
      <c r="A297" s="103"/>
      <c r="B297" s="103" t="s">
        <v>355</v>
      </c>
      <c r="C297" s="103"/>
      <c r="D297" s="103"/>
      <c r="E297" s="103"/>
      <c r="F297" s="103"/>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row>
    <row r="298" spans="1:36" ht="12" customHeight="1">
      <c r="A298" s="103"/>
      <c r="B298" s="103"/>
      <c r="C298" s="103"/>
      <c r="D298" s="103"/>
      <c r="E298" s="103"/>
      <c r="F298" s="103"/>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row>
    <row r="299" spans="2:36" ht="12" customHeight="1">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row>
    <row r="300" spans="2:36" ht="12" customHeight="1">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row>
    <row r="301" spans="2:36" ht="12" customHeight="1">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row>
    <row r="302" spans="2:36" ht="12" customHeight="1">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row>
    <row r="303" spans="2:36" ht="12" customHeight="1">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row>
    <row r="304" spans="2:36" ht="12" customHeight="1">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row>
    <row r="305" spans="2:36" ht="12" customHeight="1">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row>
    <row r="306" spans="2:36" ht="12"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row>
    <row r="307" spans="2:36" ht="12" customHeight="1">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row>
    <row r="308" spans="2:36" ht="12" customHeight="1">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row>
    <row r="309" spans="2:36" ht="12" customHeight="1">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row>
    <row r="310" spans="2:36" ht="12" customHeight="1">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row>
    <row r="311" spans="2:36" ht="12" customHeight="1">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row>
    <row r="312" spans="2:36" ht="12"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row>
    <row r="313" spans="2:36" ht="12" customHeight="1">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row>
    <row r="314" spans="2:36" ht="12" customHeight="1">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row>
    <row r="315" spans="2:36" ht="12" customHeight="1">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row>
    <row r="316" spans="2:36" ht="12" customHeight="1">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row>
    <row r="317" spans="2:36" ht="12" customHeight="1">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row>
    <row r="318" spans="2:36" ht="12" customHeight="1">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row>
  </sheetData>
  <sheetProtection/>
  <mergeCells count="1112">
    <mergeCell ref="B1:BC1"/>
    <mergeCell ref="B2:AL2"/>
    <mergeCell ref="AN4:BB4"/>
    <mergeCell ref="AT5:BB5"/>
    <mergeCell ref="AI10:BB11"/>
    <mergeCell ref="R12:AM12"/>
    <mergeCell ref="N14:AQ14"/>
    <mergeCell ref="K16:AT19"/>
    <mergeCell ref="AV6:BB6"/>
    <mergeCell ref="AT7:BB7"/>
    <mergeCell ref="AT8:BB8"/>
    <mergeCell ref="AU9:BB9"/>
    <mergeCell ref="AA25:AD25"/>
    <mergeCell ref="C27:AE27"/>
    <mergeCell ref="AF27:AO27"/>
    <mergeCell ref="AQ27:BB27"/>
    <mergeCell ref="Q22:AN22"/>
    <mergeCell ref="Q23:AN23"/>
    <mergeCell ref="W24:Z24"/>
    <mergeCell ref="AA24:AD24"/>
    <mergeCell ref="AG24:AH24"/>
    <mergeCell ref="C28:AE29"/>
    <mergeCell ref="AF28:AO35"/>
    <mergeCell ref="AQ28:AX29"/>
    <mergeCell ref="AY28:BB29"/>
    <mergeCell ref="C30:AE31"/>
    <mergeCell ref="C32:AE32"/>
    <mergeCell ref="C33:AE33"/>
    <mergeCell ref="C34:AE35"/>
    <mergeCell ref="AQ34:BB35"/>
    <mergeCell ref="X41:BA41"/>
    <mergeCell ref="C42:BA42"/>
    <mergeCell ref="Z43:BA43"/>
    <mergeCell ref="L44:BA44"/>
    <mergeCell ref="C38:N38"/>
    <mergeCell ref="O38:BA38"/>
    <mergeCell ref="C39:BA39"/>
    <mergeCell ref="AA40:BA40"/>
    <mergeCell ref="M45:BA45"/>
    <mergeCell ref="S46:BA46"/>
    <mergeCell ref="S47:BA47"/>
    <mergeCell ref="C49:O51"/>
    <mergeCell ref="P49:Y51"/>
    <mergeCell ref="Z49:AI51"/>
    <mergeCell ref="C52:O52"/>
    <mergeCell ref="P52:Y52"/>
    <mergeCell ref="Z52:AI52"/>
    <mergeCell ref="C53:O53"/>
    <mergeCell ref="P53:Y53"/>
    <mergeCell ref="Z53:AI53"/>
    <mergeCell ref="C55:BB55"/>
    <mergeCell ref="C57:BB57"/>
    <mergeCell ref="C58:BB58"/>
    <mergeCell ref="C61:Y63"/>
    <mergeCell ref="Z61:AA63"/>
    <mergeCell ref="AB61:AD63"/>
    <mergeCell ref="AE61:AJ63"/>
    <mergeCell ref="AK61:AP63"/>
    <mergeCell ref="AQ61:AV63"/>
    <mergeCell ref="AW61:BB63"/>
    <mergeCell ref="CD61:CD63"/>
    <mergeCell ref="CE61:CE63"/>
    <mergeCell ref="BX61:BX63"/>
    <mergeCell ref="BY61:BY63"/>
    <mergeCell ref="BZ61:BZ63"/>
    <mergeCell ref="CA61:CA63"/>
    <mergeCell ref="C64:Y64"/>
    <mergeCell ref="Z64:AA64"/>
    <mergeCell ref="AB64:AD64"/>
    <mergeCell ref="AE64:AJ64"/>
    <mergeCell ref="CB61:CB63"/>
    <mergeCell ref="CC61:CC63"/>
    <mergeCell ref="BT61:BT63"/>
    <mergeCell ref="BU61:BU63"/>
    <mergeCell ref="BV61:BV63"/>
    <mergeCell ref="BW61:BW63"/>
    <mergeCell ref="AK64:AP64"/>
    <mergeCell ref="AQ64:AV64"/>
    <mergeCell ref="AW64:BB64"/>
    <mergeCell ref="C65:Y66"/>
    <mergeCell ref="Z65:AA66"/>
    <mergeCell ref="AB65:AD66"/>
    <mergeCell ref="AE65:AJ66"/>
    <mergeCell ref="AK65:AP66"/>
    <mergeCell ref="AQ65:AV66"/>
    <mergeCell ref="AW65:BB66"/>
    <mergeCell ref="CD65:CD66"/>
    <mergeCell ref="CE65:CE66"/>
    <mergeCell ref="BX65:BX66"/>
    <mergeCell ref="BY65:BY66"/>
    <mergeCell ref="BZ65:BZ66"/>
    <mergeCell ref="CA65:CA66"/>
    <mergeCell ref="C67:Y67"/>
    <mergeCell ref="Z67:AA67"/>
    <mergeCell ref="AB67:AD67"/>
    <mergeCell ref="AE67:AJ67"/>
    <mergeCell ref="CB65:CB66"/>
    <mergeCell ref="CC65:CC66"/>
    <mergeCell ref="BT65:BT66"/>
    <mergeCell ref="BU65:BU66"/>
    <mergeCell ref="BV65:BV66"/>
    <mergeCell ref="BW65:BW66"/>
    <mergeCell ref="C68:Y68"/>
    <mergeCell ref="Z68:AA69"/>
    <mergeCell ref="AB68:AD69"/>
    <mergeCell ref="AE68:AJ69"/>
    <mergeCell ref="AK68:AP69"/>
    <mergeCell ref="AQ68:AV69"/>
    <mergeCell ref="BT68:BT69"/>
    <mergeCell ref="BU68:BU69"/>
    <mergeCell ref="BV68:BV69"/>
    <mergeCell ref="BW68:BW69"/>
    <mergeCell ref="AK67:AP67"/>
    <mergeCell ref="AQ67:AV67"/>
    <mergeCell ref="AW67:BB67"/>
    <mergeCell ref="AW68:BB69"/>
    <mergeCell ref="CB68:CB69"/>
    <mergeCell ref="CC68:CC69"/>
    <mergeCell ref="CD68:CD69"/>
    <mergeCell ref="CE68:CE69"/>
    <mergeCell ref="BX68:BX69"/>
    <mergeCell ref="BY68:BY69"/>
    <mergeCell ref="BZ68:BZ69"/>
    <mergeCell ref="CA68:CA69"/>
    <mergeCell ref="C69:Y69"/>
    <mergeCell ref="CF69:CK71"/>
    <mergeCell ref="CL69:CQ71"/>
    <mergeCell ref="C70:Y71"/>
    <mergeCell ref="Z70:AA71"/>
    <mergeCell ref="AB70:AD71"/>
    <mergeCell ref="AE70:AJ71"/>
    <mergeCell ref="AK70:AP71"/>
    <mergeCell ref="AQ70:AV71"/>
    <mergeCell ref="AW70:BB71"/>
    <mergeCell ref="CD70:CD71"/>
    <mergeCell ref="CE70:CE71"/>
    <mergeCell ref="BX70:BX71"/>
    <mergeCell ref="BY70:BY71"/>
    <mergeCell ref="BZ70:BZ71"/>
    <mergeCell ref="CA70:CA71"/>
    <mergeCell ref="C72:Y72"/>
    <mergeCell ref="Z72:AA74"/>
    <mergeCell ref="AB72:AD74"/>
    <mergeCell ref="AE72:AJ74"/>
    <mergeCell ref="CB70:CB71"/>
    <mergeCell ref="CC70:CC71"/>
    <mergeCell ref="BT70:BT71"/>
    <mergeCell ref="BU70:BU71"/>
    <mergeCell ref="BV70:BV71"/>
    <mergeCell ref="BW70:BW71"/>
    <mergeCell ref="BU72:BU74"/>
    <mergeCell ref="BV72:BV74"/>
    <mergeCell ref="BW72:BW74"/>
    <mergeCell ref="BX72:BX74"/>
    <mergeCell ref="AK72:AP74"/>
    <mergeCell ref="AQ72:AV74"/>
    <mergeCell ref="AW72:BB74"/>
    <mergeCell ref="BT72:BT74"/>
    <mergeCell ref="CD72:CD74"/>
    <mergeCell ref="CE72:CE74"/>
    <mergeCell ref="CF72:CK72"/>
    <mergeCell ref="BY72:BY74"/>
    <mergeCell ref="BZ72:BZ74"/>
    <mergeCell ref="CA72:CA74"/>
    <mergeCell ref="CB72:CB74"/>
    <mergeCell ref="C75:Y77"/>
    <mergeCell ref="Z75:AA77"/>
    <mergeCell ref="AB75:AD77"/>
    <mergeCell ref="AE75:AJ77"/>
    <mergeCell ref="CL72:CQ72"/>
    <mergeCell ref="C73:Y73"/>
    <mergeCell ref="C74:P74"/>
    <mergeCell ref="CF74:CK74"/>
    <mergeCell ref="CL74:CQ74"/>
    <mergeCell ref="CC72:CC74"/>
    <mergeCell ref="BW75:BW77"/>
    <mergeCell ref="BX75:BX77"/>
    <mergeCell ref="AK75:AP77"/>
    <mergeCell ref="AQ75:AV77"/>
    <mergeCell ref="AW75:BB77"/>
    <mergeCell ref="BT75:BT77"/>
    <mergeCell ref="CE75:CE77"/>
    <mergeCell ref="C78:Y79"/>
    <mergeCell ref="Z78:AA79"/>
    <mergeCell ref="AB78:AD79"/>
    <mergeCell ref="AE78:AJ79"/>
    <mergeCell ref="AK78:AP79"/>
    <mergeCell ref="AQ78:AV79"/>
    <mergeCell ref="AW78:BB79"/>
    <mergeCell ref="BY75:BY77"/>
    <mergeCell ref="BZ75:BZ77"/>
    <mergeCell ref="BT78:BT79"/>
    <mergeCell ref="BU78:BU79"/>
    <mergeCell ref="BV78:BV79"/>
    <mergeCell ref="BW78:BW79"/>
    <mergeCell ref="CC75:CC77"/>
    <mergeCell ref="CD75:CD77"/>
    <mergeCell ref="CA75:CA77"/>
    <mergeCell ref="CB75:CB77"/>
    <mergeCell ref="BU75:BU77"/>
    <mergeCell ref="BV75:BV77"/>
    <mergeCell ref="CB78:CB79"/>
    <mergeCell ref="CC78:CC79"/>
    <mergeCell ref="CD78:CD79"/>
    <mergeCell ref="CE78:CE79"/>
    <mergeCell ref="BX78:BX79"/>
    <mergeCell ref="BY78:BY79"/>
    <mergeCell ref="BZ78:BZ79"/>
    <mergeCell ref="CA78:CA79"/>
    <mergeCell ref="C86:AN86"/>
    <mergeCell ref="AO86:AR86"/>
    <mergeCell ref="AS86:AW86"/>
    <mergeCell ref="AX86:BB86"/>
    <mergeCell ref="C82:BB82"/>
    <mergeCell ref="C84:AN85"/>
    <mergeCell ref="AO84:AR85"/>
    <mergeCell ref="AS84:AW85"/>
    <mergeCell ref="AX84:BB85"/>
    <mergeCell ref="BT87:BT88"/>
    <mergeCell ref="BU87:BU88"/>
    <mergeCell ref="BV87:BV88"/>
    <mergeCell ref="BW87:BW88"/>
    <mergeCell ref="C87:AN88"/>
    <mergeCell ref="AO87:AR88"/>
    <mergeCell ref="AS87:AW88"/>
    <mergeCell ref="AX87:BB88"/>
    <mergeCell ref="CB87:CB88"/>
    <mergeCell ref="CC87:CC88"/>
    <mergeCell ref="CD87:CD88"/>
    <mergeCell ref="CE87:CE88"/>
    <mergeCell ref="BX87:BX88"/>
    <mergeCell ref="BY87:BY88"/>
    <mergeCell ref="BZ87:BZ88"/>
    <mergeCell ref="CA87:CA88"/>
    <mergeCell ref="C90:AN91"/>
    <mergeCell ref="AO90:AR91"/>
    <mergeCell ref="AS90:AW91"/>
    <mergeCell ref="AX90:BB91"/>
    <mergeCell ref="C89:AN89"/>
    <mergeCell ref="AO89:AR89"/>
    <mergeCell ref="AS89:AW89"/>
    <mergeCell ref="AX89:BB89"/>
    <mergeCell ref="AG107:AL110"/>
    <mergeCell ref="AM107:AP110"/>
    <mergeCell ref="C94:AG94"/>
    <mergeCell ref="C96:BB96"/>
    <mergeCell ref="C97:BB97"/>
    <mergeCell ref="C98:BB98"/>
    <mergeCell ref="AY107:BB110"/>
    <mergeCell ref="BT107:CE110"/>
    <mergeCell ref="AX100:BB100"/>
    <mergeCell ref="C101:L110"/>
    <mergeCell ref="M101:T110"/>
    <mergeCell ref="U101:Z110"/>
    <mergeCell ref="AA101:AL106"/>
    <mergeCell ref="AM101:AT106"/>
    <mergeCell ref="AU101:BB106"/>
    <mergeCell ref="AA107:AF110"/>
    <mergeCell ref="C111:L111"/>
    <mergeCell ref="M111:T111"/>
    <mergeCell ref="U111:Z111"/>
    <mergeCell ref="AA111:AF111"/>
    <mergeCell ref="AG111:AL111"/>
    <mergeCell ref="AM111:AP111"/>
    <mergeCell ref="AM112:AP112"/>
    <mergeCell ref="AQ112:AT112"/>
    <mergeCell ref="AU112:AX112"/>
    <mergeCell ref="AY112:BB112"/>
    <mergeCell ref="CF107:CQ110"/>
    <mergeCell ref="CR107:DC110"/>
    <mergeCell ref="AQ111:AT111"/>
    <mergeCell ref="AU111:AX111"/>
    <mergeCell ref="AQ107:AT110"/>
    <mergeCell ref="AU107:AX110"/>
    <mergeCell ref="C113:L113"/>
    <mergeCell ref="M113:T113"/>
    <mergeCell ref="U113:Z113"/>
    <mergeCell ref="AA113:AF113"/>
    <mergeCell ref="AY111:BB111"/>
    <mergeCell ref="C112:L112"/>
    <mergeCell ref="M112:T112"/>
    <mergeCell ref="U112:Z112"/>
    <mergeCell ref="AA112:AF112"/>
    <mergeCell ref="AG112:AL112"/>
    <mergeCell ref="AM114:AP114"/>
    <mergeCell ref="AQ114:AT114"/>
    <mergeCell ref="AU114:AX114"/>
    <mergeCell ref="AY114:BB114"/>
    <mergeCell ref="AG113:AL113"/>
    <mergeCell ref="AM113:AP113"/>
    <mergeCell ref="AQ113:AT113"/>
    <mergeCell ref="AU113:AX113"/>
    <mergeCell ref="C115:L115"/>
    <mergeCell ref="M115:T115"/>
    <mergeCell ref="U115:Z115"/>
    <mergeCell ref="AA115:AF115"/>
    <mergeCell ref="AY113:BB113"/>
    <mergeCell ref="C114:L114"/>
    <mergeCell ref="M114:T114"/>
    <mergeCell ref="U114:Z114"/>
    <mergeCell ref="AA114:AF114"/>
    <mergeCell ref="AG114:AL114"/>
    <mergeCell ref="AM116:AP116"/>
    <mergeCell ref="AQ116:AT116"/>
    <mergeCell ref="AU116:AX116"/>
    <mergeCell ref="AY116:BB116"/>
    <mergeCell ref="AG115:AL115"/>
    <mergeCell ref="AM115:AP115"/>
    <mergeCell ref="AQ115:AT115"/>
    <mergeCell ref="AU115:AX115"/>
    <mergeCell ref="C117:L117"/>
    <mergeCell ref="M117:T117"/>
    <mergeCell ref="U117:Z117"/>
    <mergeCell ref="AA117:AF117"/>
    <mergeCell ref="AY115:BB115"/>
    <mergeCell ref="C116:L116"/>
    <mergeCell ref="M116:T116"/>
    <mergeCell ref="U116:Z116"/>
    <mergeCell ref="AA116:AF116"/>
    <mergeCell ref="AG116:AL116"/>
    <mergeCell ref="AM118:AP118"/>
    <mergeCell ref="AQ118:AT118"/>
    <mergeCell ref="AU118:AX118"/>
    <mergeCell ref="AY118:BB118"/>
    <mergeCell ref="AG117:AL117"/>
    <mergeCell ref="AM117:AP117"/>
    <mergeCell ref="AQ117:AT117"/>
    <mergeCell ref="AU117:AX117"/>
    <mergeCell ref="C119:L119"/>
    <mergeCell ref="M119:T119"/>
    <mergeCell ref="U119:Z119"/>
    <mergeCell ref="AA119:AF119"/>
    <mergeCell ref="AY117:BB117"/>
    <mergeCell ref="C118:L118"/>
    <mergeCell ref="M118:T118"/>
    <mergeCell ref="U118:Z118"/>
    <mergeCell ref="AA118:AF118"/>
    <mergeCell ref="AG118:AL118"/>
    <mergeCell ref="AG120:AL120"/>
    <mergeCell ref="AM120:AP120"/>
    <mergeCell ref="AQ120:AT120"/>
    <mergeCell ref="AU120:AX120"/>
    <mergeCell ref="AY120:BB120"/>
    <mergeCell ref="AG119:AL119"/>
    <mergeCell ref="AM119:AP119"/>
    <mergeCell ref="AQ119:AT119"/>
    <mergeCell ref="AU119:AX119"/>
    <mergeCell ref="AU121:AX121"/>
    <mergeCell ref="C121:L121"/>
    <mergeCell ref="M121:T121"/>
    <mergeCell ref="U121:Z121"/>
    <mergeCell ref="AA121:AF121"/>
    <mergeCell ref="AY119:BB119"/>
    <mergeCell ref="C120:L120"/>
    <mergeCell ref="M120:T120"/>
    <mergeCell ref="U120:Z120"/>
    <mergeCell ref="AA120:AF120"/>
    <mergeCell ref="C122:L122"/>
    <mergeCell ref="M122:T122"/>
    <mergeCell ref="U122:Z122"/>
    <mergeCell ref="AA122:AF122"/>
    <mergeCell ref="AM121:AP121"/>
    <mergeCell ref="AQ121:AT121"/>
    <mergeCell ref="M123:T123"/>
    <mergeCell ref="U123:Z123"/>
    <mergeCell ref="AA123:AF123"/>
    <mergeCell ref="AY121:BB121"/>
    <mergeCell ref="AG122:AL122"/>
    <mergeCell ref="AM122:AP122"/>
    <mergeCell ref="AQ122:AT122"/>
    <mergeCell ref="AU122:AX122"/>
    <mergeCell ref="AY122:BB122"/>
    <mergeCell ref="AG121:AL121"/>
    <mergeCell ref="AY123:BB123"/>
    <mergeCell ref="C126:BB126"/>
    <mergeCell ref="C128:AU129"/>
    <mergeCell ref="AV128:AX129"/>
    <mergeCell ref="AY128:BB129"/>
    <mergeCell ref="AG123:AL123"/>
    <mergeCell ref="AM123:AP123"/>
    <mergeCell ref="AQ123:AT123"/>
    <mergeCell ref="AU123:AX123"/>
    <mergeCell ref="C123:L123"/>
    <mergeCell ref="C130:AU130"/>
    <mergeCell ref="AV130:AX130"/>
    <mergeCell ref="AY130:BB130"/>
    <mergeCell ref="C131:AU131"/>
    <mergeCell ref="AV131:AX131"/>
    <mergeCell ref="AY131:BB131"/>
    <mergeCell ref="AK143:AS144"/>
    <mergeCell ref="AT143:BB144"/>
    <mergeCell ref="C132:AU132"/>
    <mergeCell ref="AV132:AX132"/>
    <mergeCell ref="AY132:BB132"/>
    <mergeCell ref="C134:Y134"/>
    <mergeCell ref="AT146:BB146"/>
    <mergeCell ref="C145:AD145"/>
    <mergeCell ref="AE145:AF145"/>
    <mergeCell ref="AG145:AJ145"/>
    <mergeCell ref="AK145:AS145"/>
    <mergeCell ref="C139:BB139"/>
    <mergeCell ref="C140:BB140"/>
    <mergeCell ref="C143:AD144"/>
    <mergeCell ref="AE143:AF144"/>
    <mergeCell ref="AG143:AJ144"/>
    <mergeCell ref="AT148:BB148"/>
    <mergeCell ref="C147:AD147"/>
    <mergeCell ref="AE147:AF147"/>
    <mergeCell ref="AG147:AJ147"/>
    <mergeCell ref="AK147:AS147"/>
    <mergeCell ref="AT145:BB145"/>
    <mergeCell ref="C146:AD146"/>
    <mergeCell ref="AE146:AF146"/>
    <mergeCell ref="AG146:AJ146"/>
    <mergeCell ref="AK146:AS146"/>
    <mergeCell ref="AT150:BB150"/>
    <mergeCell ref="C149:AD149"/>
    <mergeCell ref="AE149:AF149"/>
    <mergeCell ref="AG149:AJ149"/>
    <mergeCell ref="AK149:AS149"/>
    <mergeCell ref="AT147:BB147"/>
    <mergeCell ref="C148:AD148"/>
    <mergeCell ref="AE148:AF148"/>
    <mergeCell ref="AG148:AJ148"/>
    <mergeCell ref="AK148:AS148"/>
    <mergeCell ref="AT152:BB152"/>
    <mergeCell ref="C151:AD151"/>
    <mergeCell ref="AE151:AF151"/>
    <mergeCell ref="AG151:AJ151"/>
    <mergeCell ref="AK151:AS151"/>
    <mergeCell ref="AT149:BB149"/>
    <mergeCell ref="C150:AD150"/>
    <mergeCell ref="AE150:AF150"/>
    <mergeCell ref="AG150:AJ150"/>
    <mergeCell ref="AK150:AS150"/>
    <mergeCell ref="AT154:BB154"/>
    <mergeCell ref="C153:AD153"/>
    <mergeCell ref="AE153:AF153"/>
    <mergeCell ref="AG153:AJ153"/>
    <mergeCell ref="AK153:AS153"/>
    <mergeCell ref="AT151:BB151"/>
    <mergeCell ref="C152:AD152"/>
    <mergeCell ref="AE152:AF152"/>
    <mergeCell ref="AG152:AJ152"/>
    <mergeCell ref="AK152:AS152"/>
    <mergeCell ref="AT156:BB156"/>
    <mergeCell ref="C155:AD155"/>
    <mergeCell ref="AE155:AF155"/>
    <mergeCell ref="AG155:AJ155"/>
    <mergeCell ref="AK155:AS155"/>
    <mergeCell ref="AT153:BB153"/>
    <mergeCell ref="C154:AD154"/>
    <mergeCell ref="AE154:AF154"/>
    <mergeCell ref="AG154:AJ154"/>
    <mergeCell ref="AK154:AS154"/>
    <mergeCell ref="C159:AD159"/>
    <mergeCell ref="C157:AD157"/>
    <mergeCell ref="AE157:AF157"/>
    <mergeCell ref="AG157:AJ157"/>
    <mergeCell ref="AK157:AS157"/>
    <mergeCell ref="AT155:BB155"/>
    <mergeCell ref="C156:AD156"/>
    <mergeCell ref="AE156:AF156"/>
    <mergeCell ref="AG156:AJ156"/>
    <mergeCell ref="AK156:AS156"/>
    <mergeCell ref="BT158:BT159"/>
    <mergeCell ref="BU158:BU159"/>
    <mergeCell ref="BV158:BV159"/>
    <mergeCell ref="BW158:BW159"/>
    <mergeCell ref="AT157:BB157"/>
    <mergeCell ref="C158:AD158"/>
    <mergeCell ref="AE158:AF159"/>
    <mergeCell ref="AG158:AJ159"/>
    <mergeCell ref="AK158:AS159"/>
    <mergeCell ref="AT158:BB159"/>
    <mergeCell ref="AG160:AJ160"/>
    <mergeCell ref="AK160:AS160"/>
    <mergeCell ref="CB158:CB159"/>
    <mergeCell ref="CC158:CC159"/>
    <mergeCell ref="CD158:CD159"/>
    <mergeCell ref="CE158:CE159"/>
    <mergeCell ref="BX158:BX159"/>
    <mergeCell ref="BY158:BY159"/>
    <mergeCell ref="BZ158:BZ159"/>
    <mergeCell ref="CA158:CA159"/>
    <mergeCell ref="AA170:AD174"/>
    <mergeCell ref="AE170:AH174"/>
    <mergeCell ref="AI170:AM174"/>
    <mergeCell ref="AN170:AR174"/>
    <mergeCell ref="AT160:BB160"/>
    <mergeCell ref="C162:BB163"/>
    <mergeCell ref="C165:BB165"/>
    <mergeCell ref="C166:BB166"/>
    <mergeCell ref="C160:AD160"/>
    <mergeCell ref="AE160:AF160"/>
    <mergeCell ref="AS170:AW174"/>
    <mergeCell ref="AX170:BB174"/>
    <mergeCell ref="BT173:CE174"/>
    <mergeCell ref="CF173:CQ174"/>
    <mergeCell ref="C169:P174"/>
    <mergeCell ref="Q169:R174"/>
    <mergeCell ref="S169:AH169"/>
    <mergeCell ref="AI169:BB169"/>
    <mergeCell ref="S170:V174"/>
    <mergeCell ref="W170:Z174"/>
    <mergeCell ref="AA175:AD175"/>
    <mergeCell ref="AE175:AH175"/>
    <mergeCell ref="AI175:AM175"/>
    <mergeCell ref="AN175:AR175"/>
    <mergeCell ref="C175:P175"/>
    <mergeCell ref="Q175:R175"/>
    <mergeCell ref="S175:V175"/>
    <mergeCell ref="W175:Z175"/>
    <mergeCell ref="AS175:AW175"/>
    <mergeCell ref="AX175:BB175"/>
    <mergeCell ref="C176:P176"/>
    <mergeCell ref="Q176:R177"/>
    <mergeCell ref="S176:V177"/>
    <mergeCell ref="W176:Z177"/>
    <mergeCell ref="AA176:AD177"/>
    <mergeCell ref="AE176:AH177"/>
    <mergeCell ref="AI176:AM177"/>
    <mergeCell ref="AN176:AR177"/>
    <mergeCell ref="BV176:BV177"/>
    <mergeCell ref="BW176:BW177"/>
    <mergeCell ref="BX176:BX177"/>
    <mergeCell ref="BY176:BY177"/>
    <mergeCell ref="AS176:AW177"/>
    <mergeCell ref="AX176:BB177"/>
    <mergeCell ref="BT176:BT177"/>
    <mergeCell ref="BU176:BU177"/>
    <mergeCell ref="CE176:CE177"/>
    <mergeCell ref="CF176:CF177"/>
    <mergeCell ref="CG176:CG177"/>
    <mergeCell ref="BZ176:BZ177"/>
    <mergeCell ref="CA176:CA177"/>
    <mergeCell ref="CB176:CB177"/>
    <mergeCell ref="CC176:CC177"/>
    <mergeCell ref="AI178:AM178"/>
    <mergeCell ref="CL176:CL177"/>
    <mergeCell ref="CM176:CM177"/>
    <mergeCell ref="CN176:CN177"/>
    <mergeCell ref="CO176:CO177"/>
    <mergeCell ref="CH176:CH177"/>
    <mergeCell ref="CI176:CI177"/>
    <mergeCell ref="CJ176:CJ177"/>
    <mergeCell ref="CK176:CK177"/>
    <mergeCell ref="CD176:CD177"/>
    <mergeCell ref="AI179:AM179"/>
    <mergeCell ref="CP176:CP177"/>
    <mergeCell ref="CQ176:CQ177"/>
    <mergeCell ref="C177:P177"/>
    <mergeCell ref="C178:P178"/>
    <mergeCell ref="Q178:R178"/>
    <mergeCell ref="S178:V178"/>
    <mergeCell ref="W178:Z178"/>
    <mergeCell ref="AA178:AD178"/>
    <mergeCell ref="AE178:AH178"/>
    <mergeCell ref="AI180:AM181"/>
    <mergeCell ref="AN178:AR178"/>
    <mergeCell ref="AS178:AW178"/>
    <mergeCell ref="AX178:BB178"/>
    <mergeCell ref="C179:P179"/>
    <mergeCell ref="Q179:R179"/>
    <mergeCell ref="S179:V179"/>
    <mergeCell ref="W179:Z179"/>
    <mergeCell ref="AA179:AD179"/>
    <mergeCell ref="AE179:AH179"/>
    <mergeCell ref="C180:P180"/>
    <mergeCell ref="Q180:R181"/>
    <mergeCell ref="S180:V181"/>
    <mergeCell ref="W180:Z181"/>
    <mergeCell ref="AA180:AD181"/>
    <mergeCell ref="AE180:AH181"/>
    <mergeCell ref="AN180:AR181"/>
    <mergeCell ref="AS180:AW181"/>
    <mergeCell ref="AX180:BB181"/>
    <mergeCell ref="BT180:BT181"/>
    <mergeCell ref="AN179:AR179"/>
    <mergeCell ref="AS179:AW179"/>
    <mergeCell ref="AX179:BB179"/>
    <mergeCell ref="BY180:BY181"/>
    <mergeCell ref="BZ180:BZ181"/>
    <mergeCell ref="CA180:CA181"/>
    <mergeCell ref="CB180:CB181"/>
    <mergeCell ref="BU180:BU181"/>
    <mergeCell ref="BV180:BV181"/>
    <mergeCell ref="BW180:BW181"/>
    <mergeCell ref="BX180:BX181"/>
    <mergeCell ref="CI180:CI181"/>
    <mergeCell ref="CJ180:CJ181"/>
    <mergeCell ref="CC180:CC181"/>
    <mergeCell ref="CD180:CD181"/>
    <mergeCell ref="CE180:CE181"/>
    <mergeCell ref="CF180:CF181"/>
    <mergeCell ref="CO180:CO181"/>
    <mergeCell ref="CP180:CP181"/>
    <mergeCell ref="CQ180:CQ181"/>
    <mergeCell ref="C181:P181"/>
    <mergeCell ref="CK180:CK181"/>
    <mergeCell ref="CL180:CL181"/>
    <mergeCell ref="CM180:CM181"/>
    <mergeCell ref="CN180:CN181"/>
    <mergeCell ref="CG180:CG181"/>
    <mergeCell ref="CH180:CH181"/>
    <mergeCell ref="AA182:AD183"/>
    <mergeCell ref="AE182:AH183"/>
    <mergeCell ref="AI182:AM183"/>
    <mergeCell ref="AN182:AR183"/>
    <mergeCell ref="C182:P183"/>
    <mergeCell ref="Q182:R183"/>
    <mergeCell ref="S182:V183"/>
    <mergeCell ref="W182:Z183"/>
    <mergeCell ref="BV182:BV183"/>
    <mergeCell ref="BW182:BW183"/>
    <mergeCell ref="BX182:BX183"/>
    <mergeCell ref="BY182:BY183"/>
    <mergeCell ref="AS182:AW183"/>
    <mergeCell ref="AX182:BB183"/>
    <mergeCell ref="BT182:BT183"/>
    <mergeCell ref="BU182:BU183"/>
    <mergeCell ref="CD182:CD183"/>
    <mergeCell ref="CE182:CE183"/>
    <mergeCell ref="CF182:CF183"/>
    <mergeCell ref="CG182:CG183"/>
    <mergeCell ref="BZ182:BZ183"/>
    <mergeCell ref="CA182:CA183"/>
    <mergeCell ref="CB182:CB183"/>
    <mergeCell ref="CC182:CC183"/>
    <mergeCell ref="CN182:CN183"/>
    <mergeCell ref="CO182:CO183"/>
    <mergeCell ref="CH182:CH183"/>
    <mergeCell ref="CI182:CI183"/>
    <mergeCell ref="CJ182:CJ183"/>
    <mergeCell ref="CK182:CK183"/>
    <mergeCell ref="AE195:AH199"/>
    <mergeCell ref="AI195:AL199"/>
    <mergeCell ref="AM195:AP199"/>
    <mergeCell ref="AQ195:AT199"/>
    <mergeCell ref="CP182:CP183"/>
    <mergeCell ref="CQ182:CQ183"/>
    <mergeCell ref="C188:BB188"/>
    <mergeCell ref="C189:BB189"/>
    <mergeCell ref="CL182:CL183"/>
    <mergeCell ref="CM182:CM183"/>
    <mergeCell ref="AU195:AX199"/>
    <mergeCell ref="AY195:BB199"/>
    <mergeCell ref="BT198:CE199"/>
    <mergeCell ref="CF198:CQ199"/>
    <mergeCell ref="C192:P199"/>
    <mergeCell ref="Q192:V199"/>
    <mergeCell ref="W192:AL194"/>
    <mergeCell ref="AM192:BB194"/>
    <mergeCell ref="W195:Z199"/>
    <mergeCell ref="AA195:AD199"/>
    <mergeCell ref="AE200:AH200"/>
    <mergeCell ref="AI200:AL200"/>
    <mergeCell ref="AM200:AP200"/>
    <mergeCell ref="AQ200:AT200"/>
    <mergeCell ref="C200:P200"/>
    <mergeCell ref="Q200:V200"/>
    <mergeCell ref="W200:Z200"/>
    <mergeCell ref="AA200:AD200"/>
    <mergeCell ref="AU200:AX200"/>
    <mergeCell ref="AY200:BB200"/>
    <mergeCell ref="C201:P201"/>
    <mergeCell ref="Q201:V201"/>
    <mergeCell ref="W201:Z201"/>
    <mergeCell ref="AA201:AD201"/>
    <mergeCell ref="AE201:AH201"/>
    <mergeCell ref="AI201:AL201"/>
    <mergeCell ref="AM201:AP201"/>
    <mergeCell ref="AQ201:AT201"/>
    <mergeCell ref="AU201:AX201"/>
    <mergeCell ref="AY201:BB201"/>
    <mergeCell ref="C202:P202"/>
    <mergeCell ref="Q202:V202"/>
    <mergeCell ref="W202:Z202"/>
    <mergeCell ref="AA202:AD202"/>
    <mergeCell ref="AE202:AH202"/>
    <mergeCell ref="AI202:AL202"/>
    <mergeCell ref="AM202:AP202"/>
    <mergeCell ref="AQ202:AT202"/>
    <mergeCell ref="AU202:AX202"/>
    <mergeCell ref="AY202:BB202"/>
    <mergeCell ref="C203:P203"/>
    <mergeCell ref="Q203:V203"/>
    <mergeCell ref="W203:Z203"/>
    <mergeCell ref="AA203:AD203"/>
    <mergeCell ref="AE203:AH203"/>
    <mergeCell ref="AI203:AL203"/>
    <mergeCell ref="AM203:AP203"/>
    <mergeCell ref="AQ203:AT203"/>
    <mergeCell ref="AU203:AX203"/>
    <mergeCell ref="AY203:BB203"/>
    <mergeCell ref="C204:P204"/>
    <mergeCell ref="Q204:V204"/>
    <mergeCell ref="W204:Z204"/>
    <mergeCell ref="AA204:AD204"/>
    <mergeCell ref="AE204:AH204"/>
    <mergeCell ref="AI204:AL204"/>
    <mergeCell ref="AM204:AP204"/>
    <mergeCell ref="AQ204:AT204"/>
    <mergeCell ref="AU204:AX204"/>
    <mergeCell ref="AY204:BB204"/>
    <mergeCell ref="C205:P205"/>
    <mergeCell ref="Q205:V205"/>
    <mergeCell ref="W205:Z205"/>
    <mergeCell ref="AA205:AD205"/>
    <mergeCell ref="AE205:AH205"/>
    <mergeCell ref="AI205:AL205"/>
    <mergeCell ref="AM205:AP205"/>
    <mergeCell ref="AQ205:AT205"/>
    <mergeCell ref="AU205:AX205"/>
    <mergeCell ref="AY205:BB205"/>
    <mergeCell ref="C206:P206"/>
    <mergeCell ref="Q206:V206"/>
    <mergeCell ref="W206:Z206"/>
    <mergeCell ref="AA206:AD206"/>
    <mergeCell ref="AE206:AH206"/>
    <mergeCell ref="AI206:AL206"/>
    <mergeCell ref="AM206:AP206"/>
    <mergeCell ref="AQ206:AT206"/>
    <mergeCell ref="AU206:AX206"/>
    <mergeCell ref="AY206:BB206"/>
    <mergeCell ref="C207:P207"/>
    <mergeCell ref="Q207:V207"/>
    <mergeCell ref="W207:Z207"/>
    <mergeCell ref="AA207:AD207"/>
    <mergeCell ref="AE207:AH207"/>
    <mergeCell ref="AI207:AL207"/>
    <mergeCell ref="AM207:AP207"/>
    <mergeCell ref="AQ207:AT207"/>
    <mergeCell ref="AU207:AX207"/>
    <mergeCell ref="AY207:BB207"/>
    <mergeCell ref="C208:P208"/>
    <mergeCell ref="Q208:V208"/>
    <mergeCell ref="W208:Z208"/>
    <mergeCell ref="AA208:AD208"/>
    <mergeCell ref="AE208:AH208"/>
    <mergeCell ref="AI208:AL208"/>
    <mergeCell ref="AM208:AP208"/>
    <mergeCell ref="AQ208:AT208"/>
    <mergeCell ref="AU208:AX208"/>
    <mergeCell ref="AY208:BB208"/>
    <mergeCell ref="C209:P209"/>
    <mergeCell ref="Q209:V209"/>
    <mergeCell ref="W209:Z209"/>
    <mergeCell ref="AA209:AD209"/>
    <mergeCell ref="AE209:AH209"/>
    <mergeCell ref="AI209:AL209"/>
    <mergeCell ref="AM209:AP209"/>
    <mergeCell ref="AQ209:AT209"/>
    <mergeCell ref="AU209:AX209"/>
    <mergeCell ref="AY209:BB209"/>
    <mergeCell ref="C210:P210"/>
    <mergeCell ref="Q210:V210"/>
    <mergeCell ref="W210:Z210"/>
    <mergeCell ref="AA210:AD210"/>
    <mergeCell ref="AE210:AH210"/>
    <mergeCell ref="AI210:AL210"/>
    <mergeCell ref="AM210:AP210"/>
    <mergeCell ref="AQ210:AT210"/>
    <mergeCell ref="AU210:AX210"/>
    <mergeCell ref="AY210:BB210"/>
    <mergeCell ref="C211:P211"/>
    <mergeCell ref="Q211:V211"/>
    <mergeCell ref="W211:Z211"/>
    <mergeCell ref="AA211:AD211"/>
    <mergeCell ref="AE211:AH211"/>
    <mergeCell ref="AI211:AL211"/>
    <mergeCell ref="AM211:AP211"/>
    <mergeCell ref="AQ211:AT211"/>
    <mergeCell ref="AU211:AX211"/>
    <mergeCell ref="AY211:BB211"/>
    <mergeCell ref="C212:P212"/>
    <mergeCell ref="Q212:V212"/>
    <mergeCell ref="W212:Z212"/>
    <mergeCell ref="AA212:AD212"/>
    <mergeCell ref="AE212:AH212"/>
    <mergeCell ref="AI212:AL212"/>
    <mergeCell ref="AM212:AP212"/>
    <mergeCell ref="AQ212:AT212"/>
    <mergeCell ref="AU212:AX212"/>
    <mergeCell ref="AY212:BB212"/>
    <mergeCell ref="C213:P213"/>
    <mergeCell ref="Q213:V213"/>
    <mergeCell ref="W213:Z213"/>
    <mergeCell ref="AA213:AD213"/>
    <mergeCell ref="AE213:AH213"/>
    <mergeCell ref="AI213:AL213"/>
    <mergeCell ref="AM213:AP213"/>
    <mergeCell ref="AQ213:AT213"/>
    <mergeCell ref="AU213:AX213"/>
    <mergeCell ref="AY213:BB213"/>
    <mergeCell ref="C214:P214"/>
    <mergeCell ref="Q214:V214"/>
    <mergeCell ref="W214:Z214"/>
    <mergeCell ref="AA214:AD214"/>
    <mergeCell ref="AE214:AH214"/>
    <mergeCell ref="AI214:AL214"/>
    <mergeCell ref="AM214:AP214"/>
    <mergeCell ref="AQ214:AT214"/>
    <mergeCell ref="AU214:AX214"/>
    <mergeCell ref="AY214:BB214"/>
    <mergeCell ref="C215:P215"/>
    <mergeCell ref="Q215:V215"/>
    <mergeCell ref="W215:Z215"/>
    <mergeCell ref="AA215:AD215"/>
    <mergeCell ref="AE215:AH215"/>
    <mergeCell ref="AI215:AL215"/>
    <mergeCell ref="AM215:AP215"/>
    <mergeCell ref="AQ215:AT215"/>
    <mergeCell ref="AU215:AX215"/>
    <mergeCell ref="AY215:BB215"/>
    <mergeCell ref="C216:P216"/>
    <mergeCell ref="Q216:V216"/>
    <mergeCell ref="W216:Z216"/>
    <mergeCell ref="AA216:AD216"/>
    <mergeCell ref="AE216:AH216"/>
    <mergeCell ref="AI216:AL216"/>
    <mergeCell ref="AM216:AP216"/>
    <mergeCell ref="AQ216:AT216"/>
    <mergeCell ref="AU216:AX216"/>
    <mergeCell ref="AY216:BB216"/>
    <mergeCell ref="C217:P217"/>
    <mergeCell ref="Q217:V217"/>
    <mergeCell ref="W217:Z217"/>
    <mergeCell ref="AA217:AD217"/>
    <mergeCell ref="AE217:AH217"/>
    <mergeCell ref="AI217:AL217"/>
    <mergeCell ref="AM217:AP217"/>
    <mergeCell ref="AQ217:AT217"/>
    <mergeCell ref="AU217:AX217"/>
    <mergeCell ref="AY217:BB217"/>
    <mergeCell ref="C218:P218"/>
    <mergeCell ref="Q218:V218"/>
    <mergeCell ref="W218:Z218"/>
    <mergeCell ref="AA218:AD218"/>
    <mergeCell ref="AE218:AH218"/>
    <mergeCell ref="AI218:AL218"/>
    <mergeCell ref="AM218:AP218"/>
    <mergeCell ref="AQ218:AT218"/>
    <mergeCell ref="AU218:AX218"/>
    <mergeCell ref="AY218:BB218"/>
    <mergeCell ref="C219:P219"/>
    <mergeCell ref="Q219:V219"/>
    <mergeCell ref="W219:Z219"/>
    <mergeCell ref="AA219:AD219"/>
    <mergeCell ref="AE219:AH219"/>
    <mergeCell ref="AI219:AL219"/>
    <mergeCell ref="AM219:AP219"/>
    <mergeCell ref="AQ219:AT219"/>
    <mergeCell ref="AU219:AX219"/>
    <mergeCell ref="AY219:BB219"/>
    <mergeCell ref="C220:P220"/>
    <mergeCell ref="Q220:V220"/>
    <mergeCell ref="W220:Z220"/>
    <mergeCell ref="AA220:AD220"/>
    <mergeCell ref="AE220:AH220"/>
    <mergeCell ref="AI220:AL220"/>
    <mergeCell ref="AM220:AP220"/>
    <mergeCell ref="AQ220:AT220"/>
    <mergeCell ref="AU220:AX220"/>
    <mergeCell ref="AY220:BB220"/>
    <mergeCell ref="C221:P221"/>
    <mergeCell ref="Q221:V221"/>
    <mergeCell ref="W221:Z221"/>
    <mergeCell ref="AA221:AD221"/>
    <mergeCell ref="AE221:AH221"/>
    <mergeCell ref="AI221:AL221"/>
    <mergeCell ref="AM221:AP221"/>
    <mergeCell ref="AQ221:AT221"/>
    <mergeCell ref="AU221:AX221"/>
    <mergeCell ref="AY221:BB221"/>
    <mergeCell ref="C222:P222"/>
    <mergeCell ref="Q222:V222"/>
    <mergeCell ref="W222:Z222"/>
    <mergeCell ref="AA222:AD222"/>
    <mergeCell ref="AE222:AH222"/>
    <mergeCell ref="AI222:AL222"/>
    <mergeCell ref="AM222:AP222"/>
    <mergeCell ref="AQ222:AT222"/>
    <mergeCell ref="AU222:AX222"/>
    <mergeCell ref="AY222:BB222"/>
    <mergeCell ref="C224:BB225"/>
    <mergeCell ref="C227:J238"/>
    <mergeCell ref="K227:V233"/>
    <mergeCell ref="W227:AF233"/>
    <mergeCell ref="AG227:AP233"/>
    <mergeCell ref="AQ227:BB233"/>
    <mergeCell ref="K234:P238"/>
    <mergeCell ref="Q234:V238"/>
    <mergeCell ref="BT236:CE238"/>
    <mergeCell ref="CF236:CQ238"/>
    <mergeCell ref="W234:AA238"/>
    <mergeCell ref="AB234:AF238"/>
    <mergeCell ref="AG234:AK238"/>
    <mergeCell ref="AL234:AP238"/>
    <mergeCell ref="AG239:AK239"/>
    <mergeCell ref="AL239:AP239"/>
    <mergeCell ref="AQ239:AU239"/>
    <mergeCell ref="AV239:BB239"/>
    <mergeCell ref="AQ234:AU238"/>
    <mergeCell ref="AV234:BB238"/>
    <mergeCell ref="C240:J240"/>
    <mergeCell ref="K240:P240"/>
    <mergeCell ref="Q240:V240"/>
    <mergeCell ref="W240:AA240"/>
    <mergeCell ref="CR236:DC238"/>
    <mergeCell ref="C239:J239"/>
    <mergeCell ref="K239:P239"/>
    <mergeCell ref="Q239:V239"/>
    <mergeCell ref="W239:AA239"/>
    <mergeCell ref="AB239:AF239"/>
    <mergeCell ref="AG241:AK241"/>
    <mergeCell ref="AL241:AP241"/>
    <mergeCell ref="AQ241:AU241"/>
    <mergeCell ref="AV241:BB241"/>
    <mergeCell ref="AB240:AF240"/>
    <mergeCell ref="AG240:AK240"/>
    <mergeCell ref="AL240:AP240"/>
    <mergeCell ref="AQ240:AU240"/>
    <mergeCell ref="C242:J242"/>
    <mergeCell ref="K242:P242"/>
    <mergeCell ref="Q242:V242"/>
    <mergeCell ref="W242:AA242"/>
    <mergeCell ref="AV240:BB240"/>
    <mergeCell ref="C241:J241"/>
    <mergeCell ref="K241:P241"/>
    <mergeCell ref="Q241:V241"/>
    <mergeCell ref="W241:AA241"/>
    <mergeCell ref="AB241:AF241"/>
    <mergeCell ref="AG243:AK243"/>
    <mergeCell ref="AL243:AP243"/>
    <mergeCell ref="AQ243:AU243"/>
    <mergeCell ref="AV243:BB243"/>
    <mergeCell ref="AB242:AF242"/>
    <mergeCell ref="AG242:AK242"/>
    <mergeCell ref="AL242:AP242"/>
    <mergeCell ref="AQ242:AU242"/>
    <mergeCell ref="C244:J244"/>
    <mergeCell ref="K244:P244"/>
    <mergeCell ref="Q244:V244"/>
    <mergeCell ref="W244:AA244"/>
    <mergeCell ref="AV242:BB242"/>
    <mergeCell ref="C243:J243"/>
    <mergeCell ref="K243:P243"/>
    <mergeCell ref="Q243:V243"/>
    <mergeCell ref="W243:AA243"/>
    <mergeCell ref="AB243:AF243"/>
    <mergeCell ref="AG245:AK245"/>
    <mergeCell ref="AL245:AP245"/>
    <mergeCell ref="AQ245:AU245"/>
    <mergeCell ref="AV245:BB245"/>
    <mergeCell ref="AB244:AF244"/>
    <mergeCell ref="AG244:AK244"/>
    <mergeCell ref="AL244:AP244"/>
    <mergeCell ref="AQ244:AU244"/>
    <mergeCell ref="C246:J246"/>
    <mergeCell ref="K246:P246"/>
    <mergeCell ref="Q246:V246"/>
    <mergeCell ref="W246:AA246"/>
    <mergeCell ref="AV244:BB244"/>
    <mergeCell ref="C245:J245"/>
    <mergeCell ref="K245:P245"/>
    <mergeCell ref="Q245:V245"/>
    <mergeCell ref="W245:AA245"/>
    <mergeCell ref="AB245:AF245"/>
    <mergeCell ref="AG247:AK247"/>
    <mergeCell ref="AL247:AP247"/>
    <mergeCell ref="AQ247:AU247"/>
    <mergeCell ref="AV247:BB247"/>
    <mergeCell ref="AB246:AF246"/>
    <mergeCell ref="AG246:AK246"/>
    <mergeCell ref="AL246:AP246"/>
    <mergeCell ref="AQ246:AU246"/>
    <mergeCell ref="C248:J248"/>
    <mergeCell ref="K248:P248"/>
    <mergeCell ref="Q248:V248"/>
    <mergeCell ref="W248:AA248"/>
    <mergeCell ref="AV246:BB246"/>
    <mergeCell ref="C247:J247"/>
    <mergeCell ref="K247:P247"/>
    <mergeCell ref="Q247:V247"/>
    <mergeCell ref="W247:AA247"/>
    <mergeCell ref="AB247:AF247"/>
    <mergeCell ref="AG249:AK249"/>
    <mergeCell ref="AL249:AP249"/>
    <mergeCell ref="AQ249:AU249"/>
    <mergeCell ref="AV249:BB249"/>
    <mergeCell ref="AB248:AF248"/>
    <mergeCell ref="AG248:AK248"/>
    <mergeCell ref="AL248:AP248"/>
    <mergeCell ref="AQ248:AU248"/>
    <mergeCell ref="C250:J250"/>
    <mergeCell ref="K250:P250"/>
    <mergeCell ref="Q250:V250"/>
    <mergeCell ref="W250:AA250"/>
    <mergeCell ref="AV248:BB248"/>
    <mergeCell ref="C249:J249"/>
    <mergeCell ref="K249:P249"/>
    <mergeCell ref="Q249:V249"/>
    <mergeCell ref="W249:AA249"/>
    <mergeCell ref="AB249:AF249"/>
    <mergeCell ref="AG251:AK251"/>
    <mergeCell ref="AL251:AP251"/>
    <mergeCell ref="AQ251:AU251"/>
    <mergeCell ref="AV251:BB251"/>
    <mergeCell ref="AB250:AF250"/>
    <mergeCell ref="AG250:AK250"/>
    <mergeCell ref="AL250:AP250"/>
    <mergeCell ref="AQ250:AU250"/>
    <mergeCell ref="C252:J252"/>
    <mergeCell ref="K252:P252"/>
    <mergeCell ref="Q252:V252"/>
    <mergeCell ref="W252:AA252"/>
    <mergeCell ref="AV250:BB250"/>
    <mergeCell ref="C251:J251"/>
    <mergeCell ref="K251:P251"/>
    <mergeCell ref="Q251:V251"/>
    <mergeCell ref="W251:AA251"/>
    <mergeCell ref="AB251:AF251"/>
    <mergeCell ref="AG253:AK253"/>
    <mergeCell ref="AL253:AP253"/>
    <mergeCell ref="AQ253:AU253"/>
    <mergeCell ref="AV253:BB253"/>
    <mergeCell ref="AB252:AF252"/>
    <mergeCell ref="AG252:AK252"/>
    <mergeCell ref="AL252:AP252"/>
    <mergeCell ref="AQ252:AU252"/>
    <mergeCell ref="C254:J254"/>
    <mergeCell ref="K254:P254"/>
    <mergeCell ref="Q254:V254"/>
    <mergeCell ref="W254:AA254"/>
    <mergeCell ref="AV252:BB252"/>
    <mergeCell ref="C253:J253"/>
    <mergeCell ref="K253:P253"/>
    <mergeCell ref="Q253:V253"/>
    <mergeCell ref="W253:AA253"/>
    <mergeCell ref="AB253:AF253"/>
    <mergeCell ref="AG255:AK255"/>
    <mergeCell ref="AL255:AP255"/>
    <mergeCell ref="AQ255:AU255"/>
    <mergeCell ref="AV255:BB255"/>
    <mergeCell ref="AB254:AF254"/>
    <mergeCell ref="AG254:AK254"/>
    <mergeCell ref="AL254:AP254"/>
    <mergeCell ref="AQ254:AU254"/>
    <mergeCell ref="C256:J256"/>
    <mergeCell ref="K256:P256"/>
    <mergeCell ref="Q256:V256"/>
    <mergeCell ref="W256:AA256"/>
    <mergeCell ref="AV254:BB254"/>
    <mergeCell ref="C255:J255"/>
    <mergeCell ref="K255:P255"/>
    <mergeCell ref="Q255:V255"/>
    <mergeCell ref="W255:AA255"/>
    <mergeCell ref="AB255:AF255"/>
    <mergeCell ref="AG257:AK257"/>
    <mergeCell ref="AL257:AP257"/>
    <mergeCell ref="AQ257:AU257"/>
    <mergeCell ref="AV257:BB257"/>
    <mergeCell ref="AB256:AF256"/>
    <mergeCell ref="AG256:AK256"/>
    <mergeCell ref="AL256:AP256"/>
    <mergeCell ref="AQ256:AU256"/>
    <mergeCell ref="C258:J258"/>
    <mergeCell ref="K258:P258"/>
    <mergeCell ref="Q258:V258"/>
    <mergeCell ref="W258:AA258"/>
    <mergeCell ref="AV256:BB256"/>
    <mergeCell ref="C257:J257"/>
    <mergeCell ref="K257:P257"/>
    <mergeCell ref="Q257:V257"/>
    <mergeCell ref="W257:AA257"/>
    <mergeCell ref="AB257:AF257"/>
    <mergeCell ref="AG259:AK259"/>
    <mergeCell ref="AL259:AP259"/>
    <mergeCell ref="AQ259:AU259"/>
    <mergeCell ref="AV259:BB259"/>
    <mergeCell ref="AB258:AF258"/>
    <mergeCell ref="AG258:AK258"/>
    <mergeCell ref="AL258:AP258"/>
    <mergeCell ref="AQ258:AU258"/>
    <mergeCell ref="C260:J260"/>
    <mergeCell ref="K260:P260"/>
    <mergeCell ref="Q260:V260"/>
    <mergeCell ref="W260:AA260"/>
    <mergeCell ref="AV258:BB258"/>
    <mergeCell ref="C259:J259"/>
    <mergeCell ref="K259:P259"/>
    <mergeCell ref="Q259:V259"/>
    <mergeCell ref="W259:AA259"/>
    <mergeCell ref="AB259:AF259"/>
    <mergeCell ref="AV260:BB260"/>
    <mergeCell ref="C262:BB262"/>
    <mergeCell ref="C265:P267"/>
    <mergeCell ref="Q267:AA267"/>
    <mergeCell ref="AC267:AJ267"/>
    <mergeCell ref="AM267:AV267"/>
    <mergeCell ref="AB260:AF260"/>
    <mergeCell ref="AG260:AK260"/>
    <mergeCell ref="AL260:AP260"/>
    <mergeCell ref="AQ260:AU260"/>
    <mergeCell ref="C271:Y271"/>
    <mergeCell ref="AM271:AV271"/>
    <mergeCell ref="Q268:AA268"/>
    <mergeCell ref="AC268:AJ268"/>
    <mergeCell ref="AM268:AV268"/>
    <mergeCell ref="C270:Y270"/>
    <mergeCell ref="AM270:AV270"/>
  </mergeCells>
  <dataValidations count="1">
    <dataValidation type="list" allowBlank="1" showInputMessage="1" showErrorMessage="1" sqref="AA24:AD24">
      <formula1>$B$286:$B$297</formula1>
    </dataValidation>
  </dataValidations>
  <hyperlinks>
    <hyperlink ref="B2:AL2" location="'Указания (по 12.04.2017)'!A1" display="Перейти к Указаниям по заполнению Формы"/>
  </hyperlinks>
  <printOptions/>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5" manualBreakCount="5">
    <brk id="55" min="2" max="53" man="1"/>
    <brk id="95" min="2" max="53" man="1"/>
    <brk id="164" min="2" max="53" man="1"/>
    <brk id="187" min="2" max="53" man="1"/>
    <brk id="225" min="2" max="53" man="1"/>
  </row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1:V172"/>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9" customWidth="1"/>
    <col min="3" max="3" width="102.75390625" style="49" customWidth="1"/>
    <col min="4" max="16384" width="2.75390625" style="49" customWidth="1"/>
  </cols>
  <sheetData>
    <row r="1" spans="2:22" ht="15" customHeight="1">
      <c r="B1" s="628" t="s">
        <v>245</v>
      </c>
      <c r="C1" s="628"/>
      <c r="D1" s="628"/>
      <c r="E1" s="50"/>
      <c r="F1" s="50"/>
      <c r="G1" s="50"/>
      <c r="H1" s="50"/>
      <c r="I1" s="50"/>
      <c r="J1" s="50"/>
      <c r="K1" s="50"/>
      <c r="L1" s="50"/>
      <c r="M1" s="50"/>
      <c r="N1" s="50"/>
      <c r="O1" s="50"/>
      <c r="P1" s="50"/>
      <c r="Q1" s="50"/>
      <c r="R1" s="50"/>
      <c r="S1" s="50"/>
      <c r="T1" s="50"/>
      <c r="U1" s="50"/>
      <c r="V1" s="50"/>
    </row>
    <row r="2" spans="2:4" s="46" customFormat="1" ht="15" customHeight="1" thickBot="1">
      <c r="B2" s="629" t="s">
        <v>326</v>
      </c>
      <c r="C2" s="629"/>
      <c r="D2" s="629"/>
    </row>
    <row r="3" spans="2:4" ht="10.5">
      <c r="B3" s="74"/>
      <c r="C3" s="75"/>
      <c r="D3" s="76"/>
    </row>
    <row r="4" spans="2:4" ht="10.5">
      <c r="B4" s="77"/>
      <c r="C4" s="137" t="s">
        <v>337</v>
      </c>
      <c r="D4" s="78"/>
    </row>
    <row r="5" spans="2:4" ht="10.5">
      <c r="B5" s="77"/>
      <c r="C5" s="137" t="s">
        <v>425</v>
      </c>
      <c r="D5" s="78"/>
    </row>
    <row r="6" spans="2:4" ht="10.5">
      <c r="B6" s="77"/>
      <c r="C6" s="137" t="s">
        <v>426</v>
      </c>
      <c r="D6" s="78"/>
    </row>
    <row r="7" spans="2:4" ht="10.5">
      <c r="B7" s="77"/>
      <c r="C7" s="137" t="s">
        <v>427</v>
      </c>
      <c r="D7" s="78"/>
    </row>
    <row r="8" spans="2:4" ht="10.5">
      <c r="B8" s="77"/>
      <c r="C8" s="137" t="s">
        <v>360</v>
      </c>
      <c r="D8" s="78"/>
    </row>
    <row r="9" spans="2:4" ht="10.5">
      <c r="B9" s="77"/>
      <c r="C9" s="137" t="s">
        <v>24</v>
      </c>
      <c r="D9" s="78"/>
    </row>
    <row r="10" spans="2:4" ht="31.5">
      <c r="B10" s="77"/>
      <c r="C10" s="137" t="s">
        <v>247</v>
      </c>
      <c r="D10" s="78"/>
    </row>
    <row r="11" spans="2:4" ht="10.5">
      <c r="B11" s="77"/>
      <c r="C11" s="137"/>
      <c r="D11" s="78"/>
    </row>
    <row r="12" spans="2:4" ht="10.5">
      <c r="B12" s="77"/>
      <c r="C12" s="137"/>
      <c r="D12" s="78"/>
    </row>
    <row r="13" spans="2:4" ht="11.25">
      <c r="B13" s="77"/>
      <c r="C13" s="82" t="s">
        <v>335</v>
      </c>
      <c r="D13" s="79"/>
    </row>
    <row r="14" spans="2:4" ht="11.25">
      <c r="B14" s="77"/>
      <c r="C14" s="83" t="s">
        <v>343</v>
      </c>
      <c r="D14" s="79"/>
    </row>
    <row r="15" spans="2:4" ht="11.25">
      <c r="B15" s="77"/>
      <c r="C15" s="82"/>
      <c r="D15" s="79"/>
    </row>
    <row r="16" spans="2:4" ht="12" customHeight="1">
      <c r="B16" s="77"/>
      <c r="C16" s="142" t="s">
        <v>309</v>
      </c>
      <c r="D16" s="79"/>
    </row>
    <row r="17" spans="2:4" ht="12" customHeight="1">
      <c r="B17" s="77"/>
      <c r="C17" s="142" t="s">
        <v>311</v>
      </c>
      <c r="D17" s="79"/>
    </row>
    <row r="18" spans="2:4" ht="12" customHeight="1">
      <c r="B18" s="77"/>
      <c r="C18" s="142"/>
      <c r="D18" s="79"/>
    </row>
    <row r="19" spans="2:4" ht="12" customHeight="1">
      <c r="B19" s="77"/>
      <c r="C19" s="110" t="s">
        <v>428</v>
      </c>
      <c r="D19" s="79"/>
    </row>
    <row r="20" spans="2:4" ht="12" customHeight="1">
      <c r="B20" s="77"/>
      <c r="C20" s="110" t="s">
        <v>429</v>
      </c>
      <c r="D20" s="79"/>
    </row>
    <row r="21" spans="2:4" ht="12" customHeight="1">
      <c r="B21" s="77"/>
      <c r="C21" s="110" t="s">
        <v>430</v>
      </c>
      <c r="D21" s="79"/>
    </row>
    <row r="22" spans="2:4" ht="21">
      <c r="B22" s="77"/>
      <c r="C22" s="110" t="s">
        <v>277</v>
      </c>
      <c r="D22" s="79"/>
    </row>
    <row r="23" spans="2:4" ht="42">
      <c r="B23" s="77"/>
      <c r="C23" s="122" t="s">
        <v>366</v>
      </c>
      <c r="D23" s="79"/>
    </row>
    <row r="24" spans="2:4" ht="21">
      <c r="B24" s="77"/>
      <c r="C24" s="110" t="s">
        <v>144</v>
      </c>
      <c r="D24" s="79"/>
    </row>
    <row r="25" spans="2:4" ht="11.25">
      <c r="B25" s="77"/>
      <c r="C25" s="110" t="s">
        <v>431</v>
      </c>
      <c r="D25" s="79"/>
    </row>
    <row r="26" spans="2:4" ht="21">
      <c r="B26" s="77"/>
      <c r="C26" s="110" t="s">
        <v>432</v>
      </c>
      <c r="D26" s="79"/>
    </row>
    <row r="27" spans="2:4" ht="21">
      <c r="B27" s="77"/>
      <c r="C27" s="110" t="s">
        <v>435</v>
      </c>
      <c r="D27" s="79"/>
    </row>
    <row r="28" spans="2:4" ht="11.25">
      <c r="B28" s="77"/>
      <c r="C28" s="110" t="s">
        <v>436</v>
      </c>
      <c r="D28" s="79"/>
    </row>
    <row r="29" spans="2:4" ht="11.25">
      <c r="B29" s="77"/>
      <c r="C29" s="110" t="s">
        <v>170</v>
      </c>
      <c r="D29" s="79"/>
    </row>
    <row r="30" spans="2:4" ht="42">
      <c r="B30" s="77"/>
      <c r="C30" s="122" t="s">
        <v>145</v>
      </c>
      <c r="D30" s="79"/>
    </row>
    <row r="31" spans="2:4" ht="11.25">
      <c r="B31" s="77"/>
      <c r="C31" s="110" t="s">
        <v>437</v>
      </c>
      <c r="D31" s="79"/>
    </row>
    <row r="32" spans="2:4" ht="21">
      <c r="B32" s="77"/>
      <c r="C32" s="110" t="s">
        <v>438</v>
      </c>
      <c r="D32" s="79"/>
    </row>
    <row r="33" spans="2:4" ht="11.25">
      <c r="B33" s="77"/>
      <c r="C33" s="110" t="s">
        <v>220</v>
      </c>
      <c r="D33" s="79"/>
    </row>
    <row r="34" spans="2:4" ht="11.25">
      <c r="B34" s="77"/>
      <c r="C34" s="110" t="s">
        <v>221</v>
      </c>
      <c r="D34" s="79"/>
    </row>
    <row r="35" spans="2:4" ht="11.25">
      <c r="B35" s="77"/>
      <c r="C35" s="110" t="s">
        <v>385</v>
      </c>
      <c r="D35" s="79"/>
    </row>
    <row r="36" spans="2:4" ht="42">
      <c r="B36" s="77"/>
      <c r="C36" s="122" t="s">
        <v>146</v>
      </c>
      <c r="D36" s="79"/>
    </row>
    <row r="37" spans="2:4" ht="31.5">
      <c r="B37" s="77"/>
      <c r="C37" s="122" t="s">
        <v>147</v>
      </c>
      <c r="D37" s="79"/>
    </row>
    <row r="38" spans="2:4" ht="31.5">
      <c r="B38" s="77"/>
      <c r="C38" s="122" t="s">
        <v>148</v>
      </c>
      <c r="D38" s="79"/>
    </row>
    <row r="39" spans="2:4" ht="31.5">
      <c r="B39" s="77"/>
      <c r="C39" s="122" t="s">
        <v>459</v>
      </c>
      <c r="D39" s="79"/>
    </row>
    <row r="40" spans="2:4" ht="63">
      <c r="B40" s="77"/>
      <c r="C40" s="122" t="s">
        <v>0</v>
      </c>
      <c r="D40" s="79"/>
    </row>
    <row r="41" spans="2:4" ht="84">
      <c r="B41" s="77"/>
      <c r="C41" s="122" t="s">
        <v>434</v>
      </c>
      <c r="D41" s="79"/>
    </row>
    <row r="42" spans="2:4" ht="31.5">
      <c r="B42" s="77"/>
      <c r="C42" s="122" t="s">
        <v>386</v>
      </c>
      <c r="D42" s="79"/>
    </row>
    <row r="43" spans="2:4" ht="31.5">
      <c r="B43" s="77"/>
      <c r="C43" s="122" t="s">
        <v>387</v>
      </c>
      <c r="D43" s="79"/>
    </row>
    <row r="44" spans="2:4" ht="11.25">
      <c r="B44" s="77"/>
      <c r="C44" s="110" t="s">
        <v>149</v>
      </c>
      <c r="D44" s="79"/>
    </row>
    <row r="45" spans="2:4" ht="11.25">
      <c r="B45" s="77"/>
      <c r="C45" s="122" t="s">
        <v>150</v>
      </c>
      <c r="D45" s="79"/>
    </row>
    <row r="46" spans="2:4" ht="11.25">
      <c r="B46" s="77"/>
      <c r="C46" s="122" t="s">
        <v>222</v>
      </c>
      <c r="D46" s="79"/>
    </row>
    <row r="47" spans="2:4" ht="11.25">
      <c r="B47" s="77"/>
      <c r="C47" s="122" t="s">
        <v>171</v>
      </c>
      <c r="D47" s="79"/>
    </row>
    <row r="48" spans="2:4" ht="11.25">
      <c r="B48" s="77"/>
      <c r="C48" s="122" t="s">
        <v>388</v>
      </c>
      <c r="D48" s="79"/>
    </row>
    <row r="49" spans="2:4" ht="21">
      <c r="B49" s="77"/>
      <c r="C49" s="122" t="s">
        <v>389</v>
      </c>
      <c r="D49" s="79"/>
    </row>
    <row r="50" spans="2:4" ht="11.25">
      <c r="B50" s="77"/>
      <c r="C50" s="122" t="s">
        <v>390</v>
      </c>
      <c r="D50" s="79"/>
    </row>
    <row r="51" spans="2:4" ht="11.25">
      <c r="B51" s="77"/>
      <c r="C51" s="122" t="s">
        <v>391</v>
      </c>
      <c r="D51" s="79"/>
    </row>
    <row r="52" spans="2:4" ht="11.25">
      <c r="B52" s="77"/>
      <c r="C52" s="122" t="s">
        <v>151</v>
      </c>
      <c r="D52" s="79"/>
    </row>
    <row r="53" spans="2:4" ht="21">
      <c r="B53" s="77"/>
      <c r="C53" s="110" t="s">
        <v>152</v>
      </c>
      <c r="D53" s="79"/>
    </row>
    <row r="54" spans="2:4" ht="11.25">
      <c r="B54" s="77"/>
      <c r="C54" s="110" t="s">
        <v>392</v>
      </c>
      <c r="D54" s="79"/>
    </row>
    <row r="55" spans="2:4" ht="11.25">
      <c r="B55" s="77"/>
      <c r="C55" s="110" t="s">
        <v>153</v>
      </c>
      <c r="D55" s="79"/>
    </row>
    <row r="56" spans="2:4" ht="21">
      <c r="B56" s="77"/>
      <c r="C56" s="122" t="s">
        <v>393</v>
      </c>
      <c r="D56" s="79"/>
    </row>
    <row r="57" spans="2:4" ht="11.25">
      <c r="B57" s="77"/>
      <c r="C57" s="122" t="s">
        <v>394</v>
      </c>
      <c r="D57" s="79"/>
    </row>
    <row r="58" spans="2:4" ht="21">
      <c r="B58" s="77"/>
      <c r="C58" s="122" t="s">
        <v>172</v>
      </c>
      <c r="D58" s="79"/>
    </row>
    <row r="59" spans="2:4" ht="11.25">
      <c r="B59" s="77"/>
      <c r="C59" s="122" t="s">
        <v>173</v>
      </c>
      <c r="D59" s="79"/>
    </row>
    <row r="60" spans="2:4" ht="73.5">
      <c r="B60" s="77"/>
      <c r="C60" s="122" t="s">
        <v>395</v>
      </c>
      <c r="D60" s="79"/>
    </row>
    <row r="61" spans="2:4" ht="31.5">
      <c r="B61" s="77"/>
      <c r="C61" s="122" t="s">
        <v>205</v>
      </c>
      <c r="D61" s="79"/>
    </row>
    <row r="62" spans="2:4" ht="31.5">
      <c r="B62" s="77"/>
      <c r="C62" s="110" t="s">
        <v>174</v>
      </c>
      <c r="D62" s="79"/>
    </row>
    <row r="63" spans="2:4" ht="11.25">
      <c r="B63" s="77"/>
      <c r="C63" s="110"/>
      <c r="D63" s="79"/>
    </row>
    <row r="64" spans="2:4" ht="12" customHeight="1">
      <c r="B64" s="77"/>
      <c r="C64" s="112" t="s">
        <v>312</v>
      </c>
      <c r="D64" s="79"/>
    </row>
    <row r="65" spans="2:4" ht="12" customHeight="1">
      <c r="B65" s="77"/>
      <c r="C65" s="112" t="s">
        <v>439</v>
      </c>
      <c r="D65" s="79"/>
    </row>
    <row r="66" spans="2:4" ht="12" customHeight="1">
      <c r="B66" s="77"/>
      <c r="C66" s="112" t="s">
        <v>440</v>
      </c>
      <c r="D66" s="79"/>
    </row>
    <row r="67" spans="2:4" ht="12" customHeight="1">
      <c r="B67" s="77"/>
      <c r="C67" s="108"/>
      <c r="D67" s="79"/>
    </row>
    <row r="68" spans="2:4" ht="12" customHeight="1">
      <c r="B68" s="77"/>
      <c r="C68" s="121" t="s">
        <v>175</v>
      </c>
      <c r="D68" s="79"/>
    </row>
    <row r="69" spans="2:4" ht="63">
      <c r="B69" s="77"/>
      <c r="C69" s="121" t="s">
        <v>206</v>
      </c>
      <c r="D69" s="79"/>
    </row>
    <row r="70" spans="2:4" ht="42">
      <c r="B70" s="77"/>
      <c r="C70" s="121" t="s">
        <v>441</v>
      </c>
      <c r="D70" s="79"/>
    </row>
    <row r="71" spans="2:4" ht="21">
      <c r="B71" s="77"/>
      <c r="C71" s="121" t="s">
        <v>176</v>
      </c>
      <c r="D71" s="79"/>
    </row>
    <row r="72" spans="2:4" ht="21">
      <c r="B72" s="77"/>
      <c r="C72" s="121" t="s">
        <v>207</v>
      </c>
      <c r="D72" s="79"/>
    </row>
    <row r="73" spans="2:4" ht="21">
      <c r="B73" s="77"/>
      <c r="C73" s="121" t="s">
        <v>154</v>
      </c>
      <c r="D73" s="79"/>
    </row>
    <row r="74" spans="2:4" ht="31.5">
      <c r="B74" s="77"/>
      <c r="C74" s="121" t="s">
        <v>155</v>
      </c>
      <c r="D74" s="79"/>
    </row>
    <row r="75" spans="2:4" ht="31.5">
      <c r="B75" s="77"/>
      <c r="C75" s="121" t="s">
        <v>156</v>
      </c>
      <c r="D75" s="79"/>
    </row>
    <row r="76" spans="2:4" ht="52.5">
      <c r="B76" s="77"/>
      <c r="C76" s="121" t="s">
        <v>208</v>
      </c>
      <c r="D76" s="79"/>
    </row>
    <row r="77" spans="2:4" ht="31.5">
      <c r="B77" s="77"/>
      <c r="C77" s="121" t="s">
        <v>177</v>
      </c>
      <c r="D77" s="79"/>
    </row>
    <row r="78" spans="2:4" ht="42">
      <c r="B78" s="77"/>
      <c r="C78" s="121" t="s">
        <v>157</v>
      </c>
      <c r="D78" s="79"/>
    </row>
    <row r="79" spans="2:4" ht="21">
      <c r="B79" s="77"/>
      <c r="C79" s="111" t="s">
        <v>396</v>
      </c>
      <c r="D79" s="79"/>
    </row>
    <row r="80" spans="2:4" ht="12" customHeight="1">
      <c r="B80" s="77"/>
      <c r="C80" s="111" t="s">
        <v>397</v>
      </c>
      <c r="D80" s="79"/>
    </row>
    <row r="81" spans="1:4" ht="11.25">
      <c r="A81" s="81"/>
      <c r="B81" s="77"/>
      <c r="C81" s="111" t="s">
        <v>398</v>
      </c>
      <c r="D81" s="79"/>
    </row>
    <row r="82" spans="1:4" ht="21">
      <c r="A82" s="81"/>
      <c r="B82" s="77"/>
      <c r="C82" s="111" t="s">
        <v>408</v>
      </c>
      <c r="D82" s="79"/>
    </row>
    <row r="83" spans="1:4" ht="12" customHeight="1">
      <c r="A83" s="81"/>
      <c r="B83" s="77"/>
      <c r="C83" s="111" t="s">
        <v>409</v>
      </c>
      <c r="D83" s="79"/>
    </row>
    <row r="84" spans="1:4" ht="12" customHeight="1">
      <c r="A84" s="81"/>
      <c r="B84" s="77"/>
      <c r="C84" s="111"/>
      <c r="D84" s="79"/>
    </row>
    <row r="85" spans="1:4" ht="12" customHeight="1">
      <c r="A85" s="81"/>
      <c r="B85" s="77"/>
      <c r="C85" s="112" t="s">
        <v>361</v>
      </c>
      <c r="D85" s="79"/>
    </row>
    <row r="86" spans="2:4" ht="12" customHeight="1">
      <c r="B86" s="77"/>
      <c r="C86" s="112" t="s">
        <v>443</v>
      </c>
      <c r="D86" s="84"/>
    </row>
    <row r="87" spans="2:4" ht="21">
      <c r="B87" s="77"/>
      <c r="C87" s="112" t="s">
        <v>444</v>
      </c>
      <c r="D87" s="84"/>
    </row>
    <row r="88" spans="2:4" ht="12" customHeight="1">
      <c r="B88" s="77"/>
      <c r="C88" s="138"/>
      <c r="D88" s="84"/>
    </row>
    <row r="89" spans="2:4" ht="12" customHeight="1">
      <c r="B89" s="77"/>
      <c r="C89" s="111" t="s">
        <v>178</v>
      </c>
      <c r="D89" s="84"/>
    </row>
    <row r="90" spans="2:4" ht="63">
      <c r="B90" s="77"/>
      <c r="C90" s="121" t="s">
        <v>209</v>
      </c>
      <c r="D90" s="84"/>
    </row>
    <row r="91" spans="2:4" ht="31.5">
      <c r="B91" s="77"/>
      <c r="C91" s="121" t="s">
        <v>210</v>
      </c>
      <c r="D91" s="84"/>
    </row>
    <row r="92" spans="2:4" ht="42">
      <c r="B92" s="77"/>
      <c r="C92" s="121" t="s">
        <v>179</v>
      </c>
      <c r="D92" s="84"/>
    </row>
    <row r="93" spans="2:4" ht="31.5">
      <c r="B93" s="77"/>
      <c r="C93" s="121" t="s">
        <v>211</v>
      </c>
      <c r="D93" s="84"/>
    </row>
    <row r="94" spans="2:4" ht="21">
      <c r="B94" s="77"/>
      <c r="C94" s="139" t="s">
        <v>180</v>
      </c>
      <c r="D94" s="84"/>
    </row>
    <row r="95" spans="2:4" ht="12" customHeight="1">
      <c r="B95" s="77"/>
      <c r="C95" s="139" t="s">
        <v>445</v>
      </c>
      <c r="D95" s="84"/>
    </row>
    <row r="96" spans="2:4" ht="12" customHeight="1">
      <c r="B96" s="77"/>
      <c r="C96" s="139" t="s">
        <v>446</v>
      </c>
      <c r="D96" s="84"/>
    </row>
    <row r="97" spans="2:4" ht="63">
      <c r="B97" s="77"/>
      <c r="C97" s="140" t="s">
        <v>158</v>
      </c>
      <c r="D97" s="84"/>
    </row>
    <row r="98" spans="2:4" ht="12" customHeight="1">
      <c r="B98" s="77"/>
      <c r="C98" s="139" t="s">
        <v>196</v>
      </c>
      <c r="D98" s="84"/>
    </row>
    <row r="99" spans="2:4" ht="10.5">
      <c r="B99" s="77"/>
      <c r="C99" s="139" t="s">
        <v>1</v>
      </c>
      <c r="D99" s="84"/>
    </row>
    <row r="100" spans="2:4" ht="21">
      <c r="B100" s="77"/>
      <c r="C100" s="121" t="s">
        <v>197</v>
      </c>
      <c r="D100" s="84"/>
    </row>
    <row r="101" spans="2:4" ht="12" customHeight="1">
      <c r="B101" s="77"/>
      <c r="C101" s="121" t="s">
        <v>212</v>
      </c>
      <c r="D101" s="84"/>
    </row>
    <row r="102" spans="2:4" ht="12" customHeight="1">
      <c r="B102" s="77"/>
      <c r="C102" s="108"/>
      <c r="D102" s="84"/>
    </row>
    <row r="103" spans="2:4" ht="12" customHeight="1">
      <c r="B103" s="77"/>
      <c r="C103" s="112" t="s">
        <v>362</v>
      </c>
      <c r="D103" s="84"/>
    </row>
    <row r="104" spans="2:4" ht="12" customHeight="1">
      <c r="B104" s="77"/>
      <c r="C104" s="112" t="s">
        <v>447</v>
      </c>
      <c r="D104" s="84"/>
    </row>
    <row r="105" spans="2:4" ht="21">
      <c r="B105" s="77"/>
      <c r="C105" s="112" t="s">
        <v>448</v>
      </c>
      <c r="D105" s="84"/>
    </row>
    <row r="106" spans="2:4" ht="12" customHeight="1">
      <c r="B106" s="77"/>
      <c r="C106" s="109"/>
      <c r="D106" s="84"/>
    </row>
    <row r="107" spans="2:4" ht="52.5">
      <c r="B107" s="77"/>
      <c r="C107" s="121" t="s">
        <v>223</v>
      </c>
      <c r="D107" s="84"/>
    </row>
    <row r="108" spans="2:4" ht="21">
      <c r="B108" s="77"/>
      <c r="C108" s="121" t="s">
        <v>449</v>
      </c>
      <c r="D108" s="84"/>
    </row>
    <row r="109" spans="2:4" ht="10.5">
      <c r="B109" s="77"/>
      <c r="C109" s="121" t="s">
        <v>399</v>
      </c>
      <c r="D109" s="84"/>
    </row>
    <row r="110" spans="2:4" ht="10.5">
      <c r="B110" s="77"/>
      <c r="C110" s="121" t="s">
        <v>224</v>
      </c>
      <c r="D110" s="84"/>
    </row>
    <row r="111" spans="2:4" ht="21">
      <c r="B111" s="77"/>
      <c r="C111" s="121" t="s">
        <v>198</v>
      </c>
      <c r="D111" s="84"/>
    </row>
    <row r="112" spans="2:4" ht="21">
      <c r="B112" s="77"/>
      <c r="C112" s="121" t="s">
        <v>182</v>
      </c>
      <c r="D112" s="84"/>
    </row>
    <row r="113" spans="2:4" ht="10.5">
      <c r="B113" s="77"/>
      <c r="C113" s="121" t="s">
        <v>183</v>
      </c>
      <c r="D113" s="84"/>
    </row>
    <row r="114" spans="2:4" ht="10.5">
      <c r="B114" s="77"/>
      <c r="C114" s="121" t="s">
        <v>184</v>
      </c>
      <c r="D114" s="84"/>
    </row>
    <row r="115" spans="2:4" ht="21">
      <c r="B115" s="77"/>
      <c r="C115" s="121" t="s">
        <v>185</v>
      </c>
      <c r="D115" s="84"/>
    </row>
    <row r="116" spans="2:4" ht="21">
      <c r="B116" s="77"/>
      <c r="C116" s="121" t="s">
        <v>186</v>
      </c>
      <c r="D116" s="84"/>
    </row>
    <row r="117" spans="2:4" ht="21">
      <c r="B117" s="77"/>
      <c r="C117" s="121" t="s">
        <v>213</v>
      </c>
      <c r="D117" s="84"/>
    </row>
    <row r="118" spans="2:4" ht="10.5">
      <c r="B118" s="77"/>
      <c r="C118" s="121" t="s">
        <v>192</v>
      </c>
      <c r="D118" s="84"/>
    </row>
    <row r="119" spans="2:4" ht="21">
      <c r="B119" s="77"/>
      <c r="C119" s="121" t="s">
        <v>310</v>
      </c>
      <c r="D119" s="84"/>
    </row>
    <row r="120" spans="2:4" ht="21">
      <c r="B120" s="77"/>
      <c r="C120" s="121" t="s">
        <v>214</v>
      </c>
      <c r="D120" s="84"/>
    </row>
    <row r="121" spans="2:4" ht="31.5">
      <c r="B121" s="77"/>
      <c r="C121" s="121" t="s">
        <v>215</v>
      </c>
      <c r="D121" s="84"/>
    </row>
    <row r="122" spans="2:4" ht="63">
      <c r="B122" s="77"/>
      <c r="C122" s="121" t="s">
        <v>159</v>
      </c>
      <c r="D122" s="84"/>
    </row>
    <row r="123" spans="2:4" ht="31.5">
      <c r="B123" s="77"/>
      <c r="C123" s="121" t="s">
        <v>40</v>
      </c>
      <c r="D123" s="84"/>
    </row>
    <row r="124" spans="2:4" ht="31.5">
      <c r="B124" s="77"/>
      <c r="C124" s="121" t="s">
        <v>41</v>
      </c>
      <c r="D124" s="84"/>
    </row>
    <row r="125" spans="2:4" ht="21">
      <c r="B125" s="77"/>
      <c r="C125" s="121" t="s">
        <v>160</v>
      </c>
      <c r="D125" s="84"/>
    </row>
    <row r="126" spans="2:4" ht="31.5">
      <c r="B126" s="77"/>
      <c r="C126" s="121" t="s">
        <v>216</v>
      </c>
      <c r="D126" s="84"/>
    </row>
    <row r="127" spans="2:4" ht="21">
      <c r="B127" s="77"/>
      <c r="C127" s="121" t="s">
        <v>42</v>
      </c>
      <c r="D127" s="84"/>
    </row>
    <row r="128" spans="2:4" ht="21">
      <c r="B128" s="77"/>
      <c r="C128" s="121" t="s">
        <v>43</v>
      </c>
      <c r="D128" s="84"/>
    </row>
    <row r="129" spans="2:4" ht="21">
      <c r="B129" s="77"/>
      <c r="C129" s="121" t="s">
        <v>44</v>
      </c>
      <c r="D129" s="84"/>
    </row>
    <row r="130" spans="2:4" ht="21">
      <c r="B130" s="77"/>
      <c r="C130" s="121" t="s">
        <v>217</v>
      </c>
      <c r="D130" s="84"/>
    </row>
    <row r="131" spans="2:4" ht="52.5">
      <c r="B131" s="77"/>
      <c r="C131" s="121" t="s">
        <v>218</v>
      </c>
      <c r="D131" s="84"/>
    </row>
    <row r="132" spans="2:4" ht="31.5">
      <c r="B132" s="77"/>
      <c r="C132" s="121" t="s">
        <v>219</v>
      </c>
      <c r="D132" s="84"/>
    </row>
    <row r="133" spans="2:4" ht="42">
      <c r="B133" s="77"/>
      <c r="C133" s="121" t="s">
        <v>193</v>
      </c>
      <c r="D133" s="84"/>
    </row>
    <row r="134" spans="2:4" ht="42">
      <c r="B134" s="77"/>
      <c r="C134" s="121" t="s">
        <v>194</v>
      </c>
      <c r="D134" s="84"/>
    </row>
    <row r="135" spans="2:4" ht="31.5">
      <c r="B135" s="77"/>
      <c r="C135" s="121" t="s">
        <v>195</v>
      </c>
      <c r="D135" s="84"/>
    </row>
    <row r="136" spans="2:4" ht="10.5">
      <c r="B136" s="77"/>
      <c r="C136" s="121" t="s">
        <v>2</v>
      </c>
      <c r="D136" s="84"/>
    </row>
    <row r="137" spans="2:4" ht="10.5">
      <c r="B137" s="77"/>
      <c r="C137" s="121" t="s">
        <v>3</v>
      </c>
      <c r="D137" s="84"/>
    </row>
    <row r="138" spans="2:4" ht="10.5">
      <c r="B138" s="77"/>
      <c r="C138" s="121"/>
      <c r="D138" s="84"/>
    </row>
    <row r="139" spans="2:4" ht="12" customHeight="1">
      <c r="B139" s="77"/>
      <c r="C139" s="112" t="s">
        <v>363</v>
      </c>
      <c r="D139" s="84"/>
    </row>
    <row r="140" spans="2:4" ht="12" customHeight="1">
      <c r="B140" s="77"/>
      <c r="C140" s="112" t="s">
        <v>13</v>
      </c>
      <c r="D140" s="84"/>
    </row>
    <row r="141" spans="2:4" ht="12" customHeight="1">
      <c r="B141" s="77"/>
      <c r="C141" s="112" t="s">
        <v>14</v>
      </c>
      <c r="D141" s="84"/>
    </row>
    <row r="142" spans="2:4" ht="12" customHeight="1">
      <c r="B142" s="77"/>
      <c r="C142" s="109"/>
      <c r="D142" s="84"/>
    </row>
    <row r="143" spans="2:4" ht="31.5">
      <c r="B143" s="77"/>
      <c r="C143" s="121" t="s">
        <v>161</v>
      </c>
      <c r="D143" s="84"/>
    </row>
    <row r="144" spans="2:4" ht="21">
      <c r="B144" s="77"/>
      <c r="C144" s="121" t="s">
        <v>250</v>
      </c>
      <c r="D144" s="84"/>
    </row>
    <row r="145" spans="2:4" ht="10.5">
      <c r="B145" s="77"/>
      <c r="C145" s="121" t="s">
        <v>251</v>
      </c>
      <c r="D145" s="84"/>
    </row>
    <row r="146" spans="2:4" ht="10.5">
      <c r="B146" s="77"/>
      <c r="C146" s="121" t="s">
        <v>252</v>
      </c>
      <c r="D146" s="84"/>
    </row>
    <row r="147" spans="2:4" ht="10.5">
      <c r="B147" s="77"/>
      <c r="C147" s="121" t="s">
        <v>253</v>
      </c>
      <c r="D147" s="84"/>
    </row>
    <row r="148" spans="2:4" ht="21">
      <c r="B148" s="77"/>
      <c r="C148" s="121" t="s">
        <v>254</v>
      </c>
      <c r="D148" s="84"/>
    </row>
    <row r="149" spans="2:4" ht="10.5">
      <c r="B149" s="77"/>
      <c r="C149" s="121" t="s">
        <v>255</v>
      </c>
      <c r="D149" s="84"/>
    </row>
    <row r="150" spans="2:4" ht="21">
      <c r="B150" s="77"/>
      <c r="C150" s="121" t="s">
        <v>256</v>
      </c>
      <c r="D150" s="84"/>
    </row>
    <row r="151" spans="2:4" ht="12" customHeight="1">
      <c r="B151" s="77"/>
      <c r="C151" s="111" t="s">
        <v>450</v>
      </c>
      <c r="D151" s="84"/>
    </row>
    <row r="152" spans="2:4" ht="21">
      <c r="B152" s="77"/>
      <c r="C152" s="111" t="s">
        <v>4</v>
      </c>
      <c r="D152" s="84"/>
    </row>
    <row r="153" spans="2:4" ht="12" customHeight="1">
      <c r="B153" s="77"/>
      <c r="C153" s="111"/>
      <c r="D153" s="84"/>
    </row>
    <row r="154" spans="2:4" ht="12" customHeight="1">
      <c r="B154" s="77"/>
      <c r="C154" s="112" t="s">
        <v>364</v>
      </c>
      <c r="D154" s="84"/>
    </row>
    <row r="155" spans="2:4" ht="12" customHeight="1">
      <c r="B155" s="77"/>
      <c r="C155" s="112" t="s">
        <v>15</v>
      </c>
      <c r="D155" s="84"/>
    </row>
    <row r="156" spans="2:4" ht="12" customHeight="1">
      <c r="B156" s="77"/>
      <c r="C156" s="112" t="s">
        <v>16</v>
      </c>
      <c r="D156" s="84"/>
    </row>
    <row r="157" spans="2:4" ht="12" customHeight="1">
      <c r="B157" s="77"/>
      <c r="C157" s="109"/>
      <c r="D157" s="84"/>
    </row>
    <row r="158" spans="2:4" ht="42">
      <c r="B158" s="77"/>
      <c r="C158" s="121" t="s">
        <v>451</v>
      </c>
      <c r="D158" s="84"/>
    </row>
    <row r="159" spans="2:4" ht="21">
      <c r="B159" s="77"/>
      <c r="C159" s="121" t="s">
        <v>5</v>
      </c>
      <c r="D159" s="84"/>
    </row>
    <row r="160" spans="2:4" ht="31.5">
      <c r="B160" s="77"/>
      <c r="C160" s="121" t="s">
        <v>6</v>
      </c>
      <c r="D160" s="84"/>
    </row>
    <row r="161" spans="2:4" ht="10.5">
      <c r="B161" s="77"/>
      <c r="C161" s="121" t="s">
        <v>7</v>
      </c>
      <c r="D161" s="84"/>
    </row>
    <row r="162" spans="2:4" ht="31.5">
      <c r="B162" s="77"/>
      <c r="C162" s="121" t="s">
        <v>8</v>
      </c>
      <c r="D162" s="84"/>
    </row>
    <row r="163" spans="2:4" ht="52.5">
      <c r="B163" s="77"/>
      <c r="C163" s="121" t="s">
        <v>225</v>
      </c>
      <c r="D163" s="84"/>
    </row>
    <row r="164" spans="2:4" ht="10.5">
      <c r="B164" s="77"/>
      <c r="C164" s="111" t="s">
        <v>9</v>
      </c>
      <c r="D164" s="84"/>
    </row>
    <row r="165" spans="2:4" ht="21">
      <c r="B165" s="77"/>
      <c r="C165" s="121" t="s">
        <v>10</v>
      </c>
      <c r="D165" s="84"/>
    </row>
    <row r="166" spans="2:4" ht="21">
      <c r="B166" s="77"/>
      <c r="C166" s="121" t="s">
        <v>11</v>
      </c>
      <c r="D166" s="84"/>
    </row>
    <row r="167" spans="2:4" ht="21">
      <c r="B167" s="77"/>
      <c r="C167" s="121" t="s">
        <v>12</v>
      </c>
      <c r="D167" s="84"/>
    </row>
    <row r="168" spans="2:4" ht="12" customHeight="1">
      <c r="B168" s="77"/>
      <c r="C168" s="121"/>
      <c r="D168" s="84"/>
    </row>
    <row r="169" spans="2:4" ht="12" customHeight="1">
      <c r="B169" s="77"/>
      <c r="C169" s="141" t="s">
        <v>365</v>
      </c>
      <c r="D169" s="84"/>
    </row>
    <row r="170" spans="2:4" ht="12" customHeight="1">
      <c r="B170" s="77"/>
      <c r="C170" s="121"/>
      <c r="D170" s="84"/>
    </row>
    <row r="171" spans="2:4" ht="12" customHeight="1">
      <c r="B171" s="77"/>
      <c r="C171" s="108"/>
      <c r="D171" s="84"/>
    </row>
    <row r="172" spans="2:4" ht="11.25" thickBot="1">
      <c r="B172" s="80"/>
      <c r="C172" s="85"/>
      <c r="D172" s="86"/>
    </row>
  </sheetData>
  <sheetProtection/>
  <mergeCells count="2">
    <mergeCell ref="B1:D1"/>
    <mergeCell ref="B2:D2"/>
  </mergeCells>
  <hyperlinks>
    <hyperlink ref="B2:D2" location="'12-т'!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3"/>
  </sheetPr>
  <dimension ref="B1:X65"/>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9" customWidth="1"/>
    <col min="3" max="3" width="51.25390625" style="49" customWidth="1"/>
    <col min="4" max="5" width="20.75390625" style="49" customWidth="1"/>
    <col min="6" max="16384" width="2.75390625" style="49" customWidth="1"/>
  </cols>
  <sheetData>
    <row r="1" spans="2:24" ht="15" customHeight="1">
      <c r="B1" s="50" t="s">
        <v>246</v>
      </c>
      <c r="C1" s="50"/>
      <c r="D1" s="50"/>
      <c r="E1" s="50"/>
      <c r="F1" s="50"/>
      <c r="G1" s="50"/>
      <c r="H1" s="50"/>
      <c r="I1" s="50"/>
      <c r="J1" s="50"/>
      <c r="K1" s="50"/>
      <c r="L1" s="50"/>
      <c r="M1" s="50"/>
      <c r="N1" s="50"/>
      <c r="O1" s="50"/>
      <c r="P1" s="50"/>
      <c r="Q1" s="50"/>
      <c r="R1" s="50"/>
      <c r="S1" s="50"/>
      <c r="T1" s="50"/>
      <c r="U1" s="50"/>
      <c r="V1" s="50"/>
      <c r="W1" s="50"/>
      <c r="X1" s="50"/>
    </row>
    <row r="2" spans="2:6" s="46" customFormat="1" ht="15" customHeight="1" thickBot="1">
      <c r="B2" s="629" t="s">
        <v>326</v>
      </c>
      <c r="C2" s="629"/>
      <c r="D2" s="629"/>
      <c r="E2" s="629"/>
      <c r="F2" s="629"/>
    </row>
    <row r="3" spans="2:6" ht="10.5">
      <c r="B3" s="74"/>
      <c r="C3" s="75"/>
      <c r="D3" s="75"/>
      <c r="E3" s="75"/>
      <c r="F3" s="76"/>
    </row>
    <row r="4" spans="2:6" ht="10.5">
      <c r="B4" s="77"/>
      <c r="C4" s="195" t="s">
        <v>45</v>
      </c>
      <c r="D4" s="195"/>
      <c r="E4" s="195"/>
      <c r="F4" s="78"/>
    </row>
    <row r="5" spans="2:6" ht="10.5">
      <c r="B5" s="77"/>
      <c r="C5" s="195" t="s">
        <v>46</v>
      </c>
      <c r="D5" s="195"/>
      <c r="E5" s="195"/>
      <c r="F5" s="78"/>
    </row>
    <row r="6" spans="2:6" ht="10.5">
      <c r="B6" s="77"/>
      <c r="C6" s="195" t="s">
        <v>47</v>
      </c>
      <c r="D6" s="195"/>
      <c r="E6" s="195"/>
      <c r="F6" s="78"/>
    </row>
    <row r="7" spans="2:6" ht="10.5">
      <c r="B7" s="77"/>
      <c r="C7" s="195" t="s">
        <v>48</v>
      </c>
      <c r="D7" s="195"/>
      <c r="E7" s="195"/>
      <c r="F7" s="78"/>
    </row>
    <row r="8" spans="2:6" ht="10.5">
      <c r="B8" s="77"/>
      <c r="C8" s="195" t="s">
        <v>49</v>
      </c>
      <c r="D8" s="195"/>
      <c r="E8" s="195"/>
      <c r="F8" s="78"/>
    </row>
    <row r="9" spans="2:6" ht="10.5">
      <c r="B9" s="77"/>
      <c r="C9" s="195"/>
      <c r="D9" s="195"/>
      <c r="E9" s="195"/>
      <c r="F9" s="78"/>
    </row>
    <row r="10" spans="2:6" ht="31.5" customHeight="1">
      <c r="B10" s="77"/>
      <c r="C10" s="630" t="s">
        <v>162</v>
      </c>
      <c r="D10" s="630"/>
      <c r="E10" s="630"/>
      <c r="F10" s="78"/>
    </row>
    <row r="11" spans="2:6" ht="10.5">
      <c r="B11" s="77"/>
      <c r="C11" s="195"/>
      <c r="D11" s="195"/>
      <c r="E11" s="195"/>
      <c r="F11" s="78"/>
    </row>
    <row r="12" spans="2:6" ht="46.5" customHeight="1">
      <c r="B12" s="77"/>
      <c r="C12" s="197" t="s">
        <v>457</v>
      </c>
      <c r="D12" s="197" t="s">
        <v>101</v>
      </c>
      <c r="E12" s="197" t="s">
        <v>163</v>
      </c>
      <c r="F12" s="78"/>
    </row>
    <row r="13" spans="2:6" ht="11.25">
      <c r="B13" s="77"/>
      <c r="C13" s="198" t="s">
        <v>50</v>
      </c>
      <c r="D13" s="199" t="s">
        <v>102</v>
      </c>
      <c r="E13" s="199" t="s">
        <v>133</v>
      </c>
      <c r="F13" s="79"/>
    </row>
    <row r="14" spans="2:6" ht="21">
      <c r="B14" s="77"/>
      <c r="C14" s="200" t="s">
        <v>51</v>
      </c>
      <c r="D14" s="201">
        <v>1</v>
      </c>
      <c r="E14" s="201">
        <v>1200</v>
      </c>
      <c r="F14" s="79"/>
    </row>
    <row r="15" spans="2:6" ht="11.25">
      <c r="B15" s="77"/>
      <c r="C15" s="200" t="s">
        <v>52</v>
      </c>
      <c r="D15" s="201">
        <v>2</v>
      </c>
      <c r="E15" s="201">
        <v>1500</v>
      </c>
      <c r="F15" s="79"/>
    </row>
    <row r="16" spans="2:6" ht="12" customHeight="1">
      <c r="B16" s="77"/>
      <c r="C16" s="200" t="s">
        <v>53</v>
      </c>
      <c r="D16" s="201">
        <v>3</v>
      </c>
      <c r="E16" s="201">
        <v>1100</v>
      </c>
      <c r="F16" s="79"/>
    </row>
    <row r="17" spans="2:6" ht="12" customHeight="1">
      <c r="B17" s="77"/>
      <c r="C17" s="202" t="s">
        <v>54</v>
      </c>
      <c r="D17" s="201" t="s">
        <v>103</v>
      </c>
      <c r="E17" s="201" t="s">
        <v>133</v>
      </c>
      <c r="F17" s="79"/>
    </row>
    <row r="18" spans="2:6" ht="12" customHeight="1">
      <c r="B18" s="77"/>
      <c r="C18" s="200" t="s">
        <v>55</v>
      </c>
      <c r="D18" s="201">
        <v>6</v>
      </c>
      <c r="E18" s="201">
        <v>4500</v>
      </c>
      <c r="F18" s="79"/>
    </row>
    <row r="19" spans="2:6" ht="12" customHeight="1">
      <c r="B19" s="77"/>
      <c r="C19" s="200" t="s">
        <v>56</v>
      </c>
      <c r="D19" s="201">
        <v>8</v>
      </c>
      <c r="E19" s="201">
        <v>2000</v>
      </c>
      <c r="F19" s="79"/>
    </row>
    <row r="20" spans="2:6" ht="13.5" customHeight="1">
      <c r="B20" s="77"/>
      <c r="C20" s="200" t="s">
        <v>57</v>
      </c>
      <c r="D20" s="201">
        <v>9</v>
      </c>
      <c r="E20" s="201">
        <v>4000</v>
      </c>
      <c r="F20" s="79"/>
    </row>
    <row r="21" spans="2:6" ht="12" customHeight="1">
      <c r="B21" s="77"/>
      <c r="C21" s="202" t="s">
        <v>58</v>
      </c>
      <c r="D21" s="201" t="s">
        <v>104</v>
      </c>
      <c r="E21" s="201" t="s">
        <v>133</v>
      </c>
      <c r="F21" s="79"/>
    </row>
    <row r="22" spans="2:6" ht="12" customHeight="1">
      <c r="B22" s="77"/>
      <c r="C22" s="200" t="s">
        <v>59</v>
      </c>
      <c r="D22" s="201" t="s">
        <v>105</v>
      </c>
      <c r="E22" s="201">
        <v>1700</v>
      </c>
      <c r="F22" s="79"/>
    </row>
    <row r="23" spans="2:6" ht="21">
      <c r="B23" s="77"/>
      <c r="C23" s="207" t="s">
        <v>60</v>
      </c>
      <c r="D23" s="204" t="s">
        <v>106</v>
      </c>
      <c r="E23" s="204">
        <v>1300</v>
      </c>
      <c r="F23" s="79"/>
    </row>
    <row r="24" spans="2:6" ht="31.5">
      <c r="B24" s="77"/>
      <c r="C24" s="200" t="s">
        <v>61</v>
      </c>
      <c r="D24" s="201" t="s">
        <v>107</v>
      </c>
      <c r="E24" s="201">
        <v>1500</v>
      </c>
      <c r="F24" s="79"/>
    </row>
    <row r="25" spans="2:6" ht="11.25">
      <c r="B25" s="77"/>
      <c r="C25" s="200" t="s">
        <v>62</v>
      </c>
      <c r="D25" s="201" t="s">
        <v>108</v>
      </c>
      <c r="E25" s="201">
        <v>2500</v>
      </c>
      <c r="F25" s="79"/>
    </row>
    <row r="26" spans="2:6" ht="11.25">
      <c r="B26" s="77"/>
      <c r="C26" s="200" t="s">
        <v>63</v>
      </c>
      <c r="D26" s="201" t="s">
        <v>109</v>
      </c>
      <c r="E26" s="201">
        <v>3000</v>
      </c>
      <c r="F26" s="79"/>
    </row>
    <row r="27" spans="2:6" ht="21">
      <c r="B27" s="77"/>
      <c r="C27" s="200" t="s">
        <v>64</v>
      </c>
      <c r="D27" s="201" t="s">
        <v>110</v>
      </c>
      <c r="E27" s="201">
        <v>2000</v>
      </c>
      <c r="F27" s="79"/>
    </row>
    <row r="28" spans="2:6" ht="21">
      <c r="B28" s="77"/>
      <c r="C28" s="200" t="s">
        <v>65</v>
      </c>
      <c r="D28" s="201" t="s">
        <v>111</v>
      </c>
      <c r="E28" s="201">
        <v>1700</v>
      </c>
      <c r="F28" s="79"/>
    </row>
    <row r="29" spans="2:6" ht="21">
      <c r="B29" s="77"/>
      <c r="C29" s="200" t="s">
        <v>66</v>
      </c>
      <c r="D29" s="201" t="s">
        <v>112</v>
      </c>
      <c r="E29" s="201">
        <v>2000</v>
      </c>
      <c r="F29" s="79"/>
    </row>
    <row r="30" spans="2:6" ht="21">
      <c r="B30" s="77"/>
      <c r="C30" s="207" t="s">
        <v>67</v>
      </c>
      <c r="D30" s="204" t="s">
        <v>113</v>
      </c>
      <c r="E30" s="204">
        <v>1700</v>
      </c>
      <c r="F30" s="79"/>
    </row>
    <row r="31" spans="2:6" ht="11.25">
      <c r="B31" s="77"/>
      <c r="C31" s="200" t="s">
        <v>68</v>
      </c>
      <c r="D31" s="201" t="s">
        <v>114</v>
      </c>
      <c r="E31" s="201">
        <v>1700</v>
      </c>
      <c r="F31" s="79"/>
    </row>
    <row r="32" spans="2:6" ht="21">
      <c r="B32" s="77"/>
      <c r="C32" s="200" t="s">
        <v>69</v>
      </c>
      <c r="D32" s="201" t="s">
        <v>115</v>
      </c>
      <c r="E32" s="201">
        <v>1700</v>
      </c>
      <c r="F32" s="79"/>
    </row>
    <row r="33" spans="2:6" ht="11.25">
      <c r="B33" s="77"/>
      <c r="C33" s="200" t="s">
        <v>70</v>
      </c>
      <c r="D33" s="201" t="s">
        <v>116</v>
      </c>
      <c r="E33" s="201">
        <v>1700</v>
      </c>
      <c r="F33" s="79"/>
    </row>
    <row r="34" spans="2:6" ht="21">
      <c r="B34" s="77"/>
      <c r="C34" s="200" t="s">
        <v>71</v>
      </c>
      <c r="D34" s="201" t="s">
        <v>117</v>
      </c>
      <c r="E34" s="201">
        <v>1700</v>
      </c>
      <c r="F34" s="79"/>
    </row>
    <row r="35" spans="2:6" ht="21">
      <c r="B35" s="77"/>
      <c r="C35" s="202" t="s">
        <v>72</v>
      </c>
      <c r="D35" s="201" t="s">
        <v>118</v>
      </c>
      <c r="E35" s="201">
        <v>2000</v>
      </c>
      <c r="F35" s="79"/>
    </row>
    <row r="36" spans="2:6" ht="21">
      <c r="B36" s="77"/>
      <c r="C36" s="203" t="s">
        <v>73</v>
      </c>
      <c r="D36" s="204" t="s">
        <v>119</v>
      </c>
      <c r="E36" s="204">
        <v>1500</v>
      </c>
      <c r="F36" s="79"/>
    </row>
    <row r="37" spans="2:6" ht="11.25">
      <c r="B37" s="77"/>
      <c r="C37" s="203" t="s">
        <v>74</v>
      </c>
      <c r="D37" s="204" t="s">
        <v>120</v>
      </c>
      <c r="E37" s="204">
        <v>1700</v>
      </c>
      <c r="F37" s="79"/>
    </row>
    <row r="38" spans="2:6" ht="15.75" customHeight="1">
      <c r="B38" s="77"/>
      <c r="C38" s="202" t="s">
        <v>75</v>
      </c>
      <c r="D38" s="201" t="s">
        <v>121</v>
      </c>
      <c r="E38" s="201" t="s">
        <v>133</v>
      </c>
      <c r="F38" s="79"/>
    </row>
    <row r="39" spans="2:6" ht="21">
      <c r="B39" s="77"/>
      <c r="C39" s="207" t="s">
        <v>76</v>
      </c>
      <c r="D39" s="204">
        <v>45</v>
      </c>
      <c r="E39" s="204">
        <v>2250</v>
      </c>
      <c r="F39" s="79"/>
    </row>
    <row r="40" spans="2:6" ht="21">
      <c r="B40" s="77"/>
      <c r="C40" s="207" t="s">
        <v>77</v>
      </c>
      <c r="D40" s="204">
        <v>46</v>
      </c>
      <c r="E40" s="204">
        <v>2250</v>
      </c>
      <c r="F40" s="79"/>
    </row>
    <row r="41" spans="2:6" ht="21">
      <c r="B41" s="77"/>
      <c r="C41" s="207" t="s">
        <v>78</v>
      </c>
      <c r="D41" s="204">
        <v>47</v>
      </c>
      <c r="E41" s="204">
        <v>1500</v>
      </c>
      <c r="F41" s="79"/>
    </row>
    <row r="42" spans="2:6" ht="21">
      <c r="B42" s="77"/>
      <c r="C42" s="208" t="s">
        <v>79</v>
      </c>
      <c r="D42" s="204" t="s">
        <v>122</v>
      </c>
      <c r="E42" s="204" t="s">
        <v>133</v>
      </c>
      <c r="F42" s="79"/>
    </row>
    <row r="43" spans="2:6" ht="25.5" customHeight="1">
      <c r="B43" s="77"/>
      <c r="C43" s="207" t="s">
        <v>80</v>
      </c>
      <c r="D43" s="204">
        <v>491</v>
      </c>
      <c r="E43" s="204">
        <v>2000</v>
      </c>
      <c r="F43" s="79"/>
    </row>
    <row r="44" spans="2:6" ht="14.25" customHeight="1">
      <c r="B44" s="77"/>
      <c r="C44" s="200" t="s">
        <v>81</v>
      </c>
      <c r="D44" s="201">
        <v>492</v>
      </c>
      <c r="E44" s="201">
        <v>2000</v>
      </c>
      <c r="F44" s="79"/>
    </row>
    <row r="45" spans="2:6" ht="15.75" customHeight="1">
      <c r="B45" s="77"/>
      <c r="C45" s="207" t="s">
        <v>82</v>
      </c>
      <c r="D45" s="204">
        <v>493</v>
      </c>
      <c r="E45" s="204">
        <v>1700</v>
      </c>
      <c r="F45" s="79"/>
    </row>
    <row r="46" spans="2:6" ht="21">
      <c r="B46" s="77"/>
      <c r="C46" s="207" t="s">
        <v>83</v>
      </c>
      <c r="D46" s="204">
        <v>494</v>
      </c>
      <c r="E46" s="204">
        <v>1500</v>
      </c>
      <c r="F46" s="79"/>
    </row>
    <row r="47" spans="2:6" ht="11.25">
      <c r="B47" s="77"/>
      <c r="C47" s="207" t="s">
        <v>84</v>
      </c>
      <c r="D47" s="204">
        <v>495</v>
      </c>
      <c r="E47" s="204">
        <v>3500</v>
      </c>
      <c r="F47" s="79"/>
    </row>
    <row r="48" spans="2:6" ht="11.25">
      <c r="B48" s="77"/>
      <c r="C48" s="207" t="s">
        <v>85</v>
      </c>
      <c r="D48" s="204">
        <v>50</v>
      </c>
      <c r="E48" s="204">
        <v>1100</v>
      </c>
      <c r="F48" s="79"/>
    </row>
    <row r="49" spans="2:6" ht="11.25">
      <c r="B49" s="77"/>
      <c r="C49" s="207" t="s">
        <v>86</v>
      </c>
      <c r="D49" s="204">
        <v>51</v>
      </c>
      <c r="E49" s="204">
        <v>4500</v>
      </c>
      <c r="F49" s="79"/>
    </row>
    <row r="50" spans="2:6" ht="14.25" customHeight="1">
      <c r="B50" s="77"/>
      <c r="C50" s="207" t="s">
        <v>87</v>
      </c>
      <c r="D50" s="204">
        <v>52</v>
      </c>
      <c r="E50" s="204">
        <v>1700</v>
      </c>
      <c r="F50" s="79"/>
    </row>
    <row r="51" spans="2:6" ht="11.25">
      <c r="B51" s="77"/>
      <c r="C51" s="207" t="s">
        <v>88</v>
      </c>
      <c r="D51" s="204">
        <v>53</v>
      </c>
      <c r="E51" s="204">
        <v>1400</v>
      </c>
      <c r="F51" s="79"/>
    </row>
    <row r="52" spans="2:6" ht="11.25">
      <c r="B52" s="77"/>
      <c r="C52" s="203" t="s">
        <v>89</v>
      </c>
      <c r="D52" s="204" t="s">
        <v>123</v>
      </c>
      <c r="E52" s="204">
        <v>1200</v>
      </c>
      <c r="F52" s="79"/>
    </row>
    <row r="53" spans="2:6" ht="11.25">
      <c r="B53" s="77"/>
      <c r="C53" s="202" t="s">
        <v>90</v>
      </c>
      <c r="D53" s="201" t="s">
        <v>124</v>
      </c>
      <c r="E53" s="201">
        <v>5000</v>
      </c>
      <c r="F53" s="79"/>
    </row>
    <row r="54" spans="2:6" ht="11.25">
      <c r="B54" s="77"/>
      <c r="C54" s="202" t="s">
        <v>91</v>
      </c>
      <c r="D54" s="201" t="s">
        <v>125</v>
      </c>
      <c r="E54" s="201" t="s">
        <v>133</v>
      </c>
      <c r="F54" s="79"/>
    </row>
    <row r="55" spans="2:6" ht="21">
      <c r="B55" s="77"/>
      <c r="C55" s="200" t="s">
        <v>92</v>
      </c>
      <c r="D55" s="201">
        <v>64</v>
      </c>
      <c r="E55" s="201">
        <v>3000</v>
      </c>
      <c r="F55" s="79"/>
    </row>
    <row r="56" spans="2:6" ht="22.5" customHeight="1">
      <c r="B56" s="77"/>
      <c r="C56" s="207" t="s">
        <v>93</v>
      </c>
      <c r="D56" s="204">
        <v>65</v>
      </c>
      <c r="E56" s="204">
        <v>2000</v>
      </c>
      <c r="F56" s="79"/>
    </row>
    <row r="57" spans="2:6" ht="11.25">
      <c r="B57" s="77"/>
      <c r="C57" s="203" t="s">
        <v>94</v>
      </c>
      <c r="D57" s="204" t="s">
        <v>126</v>
      </c>
      <c r="E57" s="204">
        <v>1400</v>
      </c>
      <c r="F57" s="79"/>
    </row>
    <row r="58" spans="2:6" ht="11.25">
      <c r="B58" s="77"/>
      <c r="C58" s="203" t="s">
        <v>95</v>
      </c>
      <c r="D58" s="204" t="s">
        <v>127</v>
      </c>
      <c r="E58" s="204">
        <v>2250</v>
      </c>
      <c r="F58" s="79"/>
    </row>
    <row r="59" spans="2:6" ht="15.75" customHeight="1">
      <c r="B59" s="77"/>
      <c r="C59" s="203" t="s">
        <v>96</v>
      </c>
      <c r="D59" s="204" t="s">
        <v>128</v>
      </c>
      <c r="E59" s="204">
        <v>1200</v>
      </c>
      <c r="F59" s="79"/>
    </row>
    <row r="60" spans="2:6" ht="11.25">
      <c r="B60" s="77"/>
      <c r="C60" s="203" t="s">
        <v>97</v>
      </c>
      <c r="D60" s="204" t="s">
        <v>129</v>
      </c>
      <c r="E60" s="204">
        <v>1200</v>
      </c>
      <c r="F60" s="79"/>
    </row>
    <row r="61" spans="2:6" ht="11.25">
      <c r="B61" s="77"/>
      <c r="C61" s="203" t="s">
        <v>98</v>
      </c>
      <c r="D61" s="204" t="s">
        <v>130</v>
      </c>
      <c r="E61" s="204">
        <v>1300</v>
      </c>
      <c r="F61" s="79"/>
    </row>
    <row r="62" spans="2:6" ht="11.25">
      <c r="B62" s="77"/>
      <c r="C62" s="202" t="s">
        <v>99</v>
      </c>
      <c r="D62" s="201" t="s">
        <v>131</v>
      </c>
      <c r="E62" s="201">
        <v>1200</v>
      </c>
      <c r="F62" s="79"/>
    </row>
    <row r="63" spans="2:6" ht="12" customHeight="1">
      <c r="B63" s="77"/>
      <c r="C63" s="205" t="s">
        <v>100</v>
      </c>
      <c r="D63" s="206" t="s">
        <v>132</v>
      </c>
      <c r="E63" s="206">
        <v>1200</v>
      </c>
      <c r="F63" s="79"/>
    </row>
    <row r="64" spans="2:6" ht="12" customHeight="1">
      <c r="B64" s="77"/>
      <c r="C64" s="196"/>
      <c r="D64" s="196"/>
      <c r="E64" s="196"/>
      <c r="F64" s="79"/>
    </row>
    <row r="65" spans="2:6" ht="11.25" thickBot="1">
      <c r="B65" s="80"/>
      <c r="C65" s="85"/>
      <c r="D65" s="85"/>
      <c r="E65" s="85"/>
      <c r="F65" s="86"/>
    </row>
  </sheetData>
  <sheetProtection/>
  <mergeCells count="2">
    <mergeCell ref="B2:F2"/>
    <mergeCell ref="C10:E10"/>
  </mergeCells>
  <hyperlinks>
    <hyperlink ref="B2:F2" location="'12-т'!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50" min="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2021-02-02T11:52:58Z</cp:lastPrinted>
  <dcterms:created xsi:type="dcterms:W3CDTF">2003-10-18T11:05:50Z</dcterms:created>
  <dcterms:modified xsi:type="dcterms:W3CDTF">2021-03-17T09:54:48Z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